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 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46" i="1"/>
  <c r="F129"/>
  <c r="F128"/>
  <c r="F127"/>
  <c r="F126"/>
  <c r="F124"/>
  <c r="F123"/>
  <c r="F122"/>
  <c r="F121"/>
  <c r="F118"/>
  <c r="F119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95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71"/>
  <c r="F63"/>
  <c r="F64" s="1"/>
  <c r="F65" s="1"/>
  <c r="F50"/>
  <c r="F51"/>
  <c r="F52"/>
  <c r="F53"/>
  <c r="F54"/>
  <c r="F55"/>
  <c r="F56"/>
  <c r="F57"/>
  <c r="F58"/>
  <c r="F59"/>
  <c r="F60"/>
  <c r="F61"/>
  <c r="F62"/>
  <c r="F49"/>
  <c r="F31"/>
  <c r="F32"/>
  <c r="F33"/>
  <c r="F34"/>
  <c r="F35"/>
  <c r="F36"/>
  <c r="F37"/>
  <c r="F38"/>
  <c r="F39"/>
  <c r="F40"/>
  <c r="F41"/>
  <c r="F42"/>
  <c r="F43"/>
  <c r="F44"/>
  <c r="F45"/>
  <c r="F47"/>
  <c r="F30"/>
  <c r="F22"/>
  <c r="F24" s="1"/>
  <c r="F23"/>
  <c r="F21"/>
  <c r="F130" l="1"/>
  <c r="F25"/>
  <c r="F26" s="1"/>
  <c r="F67"/>
  <c r="F66"/>
  <c r="F132" l="1"/>
  <c r="C7"/>
  <c r="C8"/>
  <c r="F131"/>
  <c r="F133" s="1"/>
  <c r="C9" s="1"/>
  <c r="C6" l="1"/>
  <c r="F138"/>
  <c r="C13" s="1"/>
  <c r="F140"/>
  <c r="C15" s="1"/>
  <c r="F139"/>
  <c r="C14" s="1"/>
  <c r="F137"/>
  <c r="C12" s="1"/>
  <c r="C10" l="1"/>
  <c r="C16" s="1"/>
  <c r="C17" s="1"/>
</calcChain>
</file>

<file path=xl/comments1.xml><?xml version="1.0" encoding="utf-8"?>
<comments xmlns="http://schemas.openxmlformats.org/spreadsheetml/2006/main">
  <authors>
    <author>Tester</author>
  </authors>
  <commentList>
    <comment ref="B137" authorId="0">
      <text>
        <r>
          <rPr>
            <sz val="8"/>
            <color indexed="81"/>
            <rFont val="Tahoma"/>
            <family val="2"/>
            <charset val="238"/>
          </rPr>
          <t>Zahrnuje veškeré náklady na zařízení a odstranění staveniště, skladování a správu veškerých zařízení a materiálu, veškeré provozní náklady zhotovitele včetně nákladů na ubytování, náklady na zábory, veškeré náklady na zřízení, rozvody, spotřebu a provoz přípojek vody, kanalizace a energií, veškeré náklady na zařízení odečtů měřidel příslušnými organizacemi, a to před započetím a po skončení plnění zakázky.</t>
        </r>
      </text>
    </comment>
    <comment ref="B138" authorId="0">
      <text>
        <r>
          <rPr>
            <sz val="8"/>
            <color indexed="81"/>
            <rFont val="Tahoma"/>
            <family val="2"/>
            <charset val="238"/>
          </rPr>
          <t>Zahrnuje veškeré náklady na pochůzky po úřadech, schvalovací řízení, které nese zhotovitel, veškeré náklady, které vyplynou z podmínek stavebního řízení a ze zvláštností realizace díla, veškeré náklady spojené s celní manipulací a náklady na proclení, zpracování montážní a výrobní dokumentace dodavatele, koordinace subdodavatelů, účast na kontrolních dnech a jednáních s investorem, konzultace s projektantem stavby, zajištění průvodní dokumentace a dokumentace kvality stavby.</t>
        </r>
      </text>
    </comment>
    <comment ref="B139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za provozu, prací v blízkosti zařízení pod napětím (respektive na příkaz "B"), prostoje způsobené možností odstávek zařízení.</t>
        </r>
      </text>
    </comment>
    <comment ref="B140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ve ztížených klimatických a pracovních podmínkách, v noci, přesčas, atd.</t>
        </r>
      </text>
    </comment>
  </commentList>
</comments>
</file>

<file path=xl/sharedStrings.xml><?xml version="1.0" encoding="utf-8"?>
<sst xmlns="http://schemas.openxmlformats.org/spreadsheetml/2006/main" count="250" uniqueCount="142">
  <si>
    <t>1. Dodávky</t>
  </si>
  <si>
    <t>2. Materiál</t>
  </si>
  <si>
    <t>3. Práce</t>
  </si>
  <si>
    <t>4. VRN dodavatele</t>
  </si>
  <si>
    <t xml:space="preserve">Zařízení staveniště </t>
  </si>
  <si>
    <t xml:space="preserve">Kompletační činnost </t>
  </si>
  <si>
    <t>Provozní vlivy</t>
  </si>
  <si>
    <t>Územní vlivy</t>
  </si>
  <si>
    <t>Základní rozpočtové náklady (ZRN) ∑</t>
  </si>
  <si>
    <t>Vedlejší rozpočtové náklady (VRN) ∑</t>
  </si>
  <si>
    <t>CENA CELKEM (s DPH)</t>
  </si>
  <si>
    <t>Trafostanice dle specifikace vystrojená vč. rozváděče NN</t>
  </si>
  <si>
    <t>Transformátor 160kVA olejový, ekodesign</t>
  </si>
  <si>
    <t>Skříň měření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</si>
  <si>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</si>
  <si>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</si>
  <si>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</si>
  <si>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</si>
  <si>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</si>
  <si>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</si>
  <si>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</si>
  <si>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</si>
  <si>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</si>
  <si>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</si>
  <si>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</si>
  <si>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Doprava dodávek (% ze součtu dodávek)</t>
  </si>
  <si>
    <t>Dodávky celkem</t>
  </si>
  <si>
    <t>Šroub šestihr.hl.M 12 x  30 poz.</t>
  </si>
  <si>
    <t>Matice ocel. M 12 poz.</t>
  </si>
  <si>
    <t>Podložka pružná poz. 12,2  021740</t>
  </si>
  <si>
    <t>Páska zemnící  FeZn 30/4</t>
  </si>
  <si>
    <t>Svorka zemnící pás/pás SR 02</t>
  </si>
  <si>
    <t>Tyč zemnící se svorkou ZPT 1,5m</t>
  </si>
  <si>
    <t>Pojistka VN výkonová IEC 24kV 10A</t>
  </si>
  <si>
    <t>Dlaždice betonová 50x50x5cm</t>
  </si>
  <si>
    <t>Štítek číslovací Al 40x60mm</t>
  </si>
  <si>
    <t>Gumoasfalt suspenze SA IV</t>
  </si>
  <si>
    <t>Osivo travní</t>
  </si>
  <si>
    <t>Štěrkokamen frakce 16</t>
  </si>
  <si>
    <t>Víko systémové NN</t>
  </si>
  <si>
    <t>Víko systémové VN</t>
  </si>
  <si>
    <t>Příchytka kabelová 35-54</t>
  </si>
  <si>
    <t>kg</t>
  </si>
  <si>
    <t>m</t>
  </si>
  <si>
    <t>m2</t>
  </si>
  <si>
    <t>t</t>
  </si>
  <si>
    <t>Pásek vázací na vodiče 3,6x292mm bíl</t>
  </si>
  <si>
    <t>Štítek z PVC 70x30 bíl</t>
  </si>
  <si>
    <t>Fólie výstražná červená PE 320 mm</t>
  </si>
  <si>
    <t>Písek</t>
  </si>
  <si>
    <t>m3</t>
  </si>
  <si>
    <t>Prořez z vybraných položek (metráž)</t>
  </si>
  <si>
    <t>Podružný materiál</t>
  </si>
  <si>
    <t>Doprava materiálu (% ze součtu materiálu)</t>
  </si>
  <si>
    <t>Materiál celkem</t>
  </si>
  <si>
    <t>Štítek označovací na uzemňovací přívod</t>
  </si>
  <si>
    <t>Uzemnění v zemí-páska FeZn 30x4mm</t>
  </si>
  <si>
    <t>Tyč zemnící se svorkou 1,5m/26mm</t>
  </si>
  <si>
    <t>Svorka odbočná SR02 pro pásku FeZn 30/4</t>
  </si>
  <si>
    <t>Ochranný nátěr zemničů</t>
  </si>
  <si>
    <t>Hloubení jámy strojně zem.tř.3-4</t>
  </si>
  <si>
    <t xml:space="preserve">Hutnění zeminy strojně,vrstva 20cm 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</si>
  <si>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</si>
  <si>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</si>
  <si>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</si>
  <si>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</si>
  <si>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>Ukončení kab.do 4x240mm2 smršťovací koncovkou bez ok</t>
  </si>
  <si>
    <t xml:space="preserve">Osetí povrchu travou </t>
  </si>
  <si>
    <t>Provizorní úprava terénu zeminou tř.2</t>
  </si>
  <si>
    <t>Odvoz zeminy do vzdálenosti 1km</t>
  </si>
  <si>
    <t>Odvoz zeminy za každý další km (km x m3)</t>
  </si>
  <si>
    <t>Montáž transformátoru do 160kVA</t>
  </si>
  <si>
    <t>Osazení trafostanice - jeřáb</t>
  </si>
  <si>
    <t>Označení vývodu z rozvaděče, skříně štítkem</t>
  </si>
  <si>
    <t>Vytýčení trasy kabel.vedení</t>
  </si>
  <si>
    <t>km</t>
  </si>
  <si>
    <t>Folie výstražná PE červená-šíře 32cm</t>
  </si>
  <si>
    <t>Výkop jámy pro spojku do 1kV zem.tř.3</t>
  </si>
  <si>
    <t>Zához jámy pro kabel.spojku zem.tř.3</t>
  </si>
  <si>
    <t>Vypodložení,oddělení,krytí spojky do 1kV</t>
  </si>
  <si>
    <t>Odvoz zeminy za každý další km</t>
  </si>
  <si>
    <t>Likvidace a odpadů a uložení zeminy</t>
  </si>
  <si>
    <t>tkc</t>
  </si>
  <si>
    <t>Geodetické zaměření</t>
  </si>
  <si>
    <t>Celková prohlídka a vystavení revizní zprávy</t>
  </si>
  <si>
    <t>kus</t>
  </si>
  <si>
    <t>Kontrola rozvaděče vn,nn</t>
  </si>
  <si>
    <t>Zkouška zvýšeným napětím VN</t>
  </si>
  <si>
    <t>Izolační zkouška kabelů NN</t>
  </si>
  <si>
    <t>Práce, které nelze ocenit položkami ceníku</t>
  </si>
  <si>
    <t>hod</t>
  </si>
  <si>
    <t>Předkomplexní vyzkoušení</t>
  </si>
  <si>
    <t>Komplexní vyzkoušení</t>
  </si>
  <si>
    <t>Kontrola návazností na stávající zařízení</t>
  </si>
  <si>
    <t>Podíl přidružených výkonů (% ze součtu materiálu a práce)</t>
  </si>
  <si>
    <t>Přesuny na staveništi (% ze součtu dodávek a materiálu)</t>
  </si>
  <si>
    <t>Práce celkem</t>
  </si>
  <si>
    <t>2. Materiál - SO 14 - trafostanice</t>
  </si>
  <si>
    <t>2. Materiál - SO 21 - kabel NN</t>
  </si>
  <si>
    <t>3. Práce - SO 14 - trafostanice</t>
  </si>
  <si>
    <t>3. Práce - SO 21 - kabel NN</t>
  </si>
  <si>
    <t>3. Práce - ostatní náklady</t>
  </si>
  <si>
    <t>3. Práce - revize a zkoušky</t>
  </si>
  <si>
    <t>3. Práce - dle hodinové zůčtovací sazby</t>
  </si>
  <si>
    <t>4. VRN dodavatele (% ze ZRN)</t>
  </si>
  <si>
    <t>Zařízení staveniště</t>
  </si>
  <si>
    <t>Kompletační činnost</t>
  </si>
  <si>
    <t>CELKEM ZRN + VRN (bez DPH)</t>
  </si>
  <si>
    <t>Spoušť jističe  400A</t>
  </si>
  <si>
    <t>Omezovač NN pro RST</t>
  </si>
  <si>
    <t>Kabel CYKY 4Bx25</t>
  </si>
  <si>
    <t>Kabel CYKY 2x2,5</t>
  </si>
  <si>
    <t>Hlava rozděl.smršťovací 50-185mm2</t>
  </si>
  <si>
    <t>Vložka pojistková nožová vel.2 160A gG</t>
  </si>
  <si>
    <t>Vložka pojistková válcová vel.10 16A</t>
  </si>
  <si>
    <t xml:space="preserve">Spojka kabel.vč.spojovačů 4-25mm2. </t>
  </si>
  <si>
    <t>Spojka kabel.šroub. 70-150mm2</t>
  </si>
  <si>
    <t>Kabel CYKY 5Cx4mm2</t>
  </si>
  <si>
    <t>Trubka ochranná PE 63mm</t>
  </si>
  <si>
    <t>Kabel 1-NAYY 4x150 mm2 BK</t>
  </si>
  <si>
    <t>Zához jámy zem.tř.3-4</t>
  </si>
  <si>
    <t>Kabel CYKY do 4x25 pevně</t>
  </si>
  <si>
    <t>Podkladová vrstva 15cm ,štěrk z kamene</t>
  </si>
  <si>
    <t>Podkladová vrstva 10cm ,ze štěrku</t>
  </si>
  <si>
    <t>Desky betonové 50x50cm (úpravy terénu)</t>
  </si>
  <si>
    <t>Demontáž a montáž kompenzačního rozváděče</t>
  </si>
  <si>
    <t>Kabel 1-NAYY 4x150 mm2 volně uložený</t>
  </si>
  <si>
    <t>Kabelová spojka 1kV pro 4x150</t>
  </si>
  <si>
    <t>Kabelová spojka 1kV pro 5x4</t>
  </si>
  <si>
    <t>Výkop kabel.rýhy 35x80cm zem.tř.3</t>
  </si>
  <si>
    <t>Zához kabel.rýhy 35x60cm zem.tř.3</t>
  </si>
  <si>
    <t>Kabel.lože pískové š.35cm,bez zakrytí kab.</t>
  </si>
  <si>
    <t>Výkop jámy zem.tř.3</t>
  </si>
  <si>
    <t>Zához jámy zem.tř.3</t>
  </si>
  <si>
    <t>Pojistková vložka vč.montáže</t>
  </si>
  <si>
    <t>Protlačení otvoru do Dn 150 včetně chráničky</t>
  </si>
  <si>
    <t xml:space="preserve">Příchytka kabelová   </t>
  </si>
  <si>
    <t>SO 14 trafostanice, SO 21 kabel NN</t>
  </si>
  <si>
    <t>Habrovany, Habrovanský zámek - trafostanice 22/0,4kV</t>
  </si>
  <si>
    <t>Habrovany</t>
  </si>
  <si>
    <t>Dokumentace pro provádění stavby</t>
  </si>
  <si>
    <t>7i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</si>
</sst>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</cellStyleXfs>
  <cellXfs count="73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5" fontId="28" fillId="0" borderId="0" xfId="187" applyNumberFormat="1" applyFont="1" applyFill="1" applyBorder="1" applyAlignment="1">
      <alignment horizontal="center"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1" fontId="7" fillId="0" borderId="12" xfId="187" applyNumberFormat="1" applyFont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left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1" fontId="6" fillId="0" borderId="12" xfId="187" applyNumberFormat="1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0" fontId="7" fillId="25" borderId="12" xfId="187" applyFont="1" applyFill="1" applyBorder="1" applyAlignment="1">
      <alignment horizontal="left" vertical="center"/>
    </xf>
    <xf numFmtId="1" fontId="6" fillId="0" borderId="15" xfId="187" applyNumberFormat="1" applyFont="1" applyFill="1" applyBorder="1" applyAlignment="1">
      <alignment horizontal="left" vertical="center"/>
    </xf>
    <xf numFmtId="0" fontId="6" fillId="0" borderId="14" xfId="187" applyFont="1" applyBorder="1" applyAlignment="1">
      <alignment horizontal="left" vertical="center"/>
    </xf>
    <xf numFmtId="169" fontId="6" fillId="0" borderId="12" xfId="187" applyNumberFormat="1" applyFont="1" applyFill="1" applyBorder="1" applyAlignment="1">
      <alignment horizontal="right" vertical="center"/>
    </xf>
    <xf numFmtId="0" fontId="6" fillId="0" borderId="12" xfId="187" applyFont="1" applyBorder="1" applyAlignment="1">
      <alignment horizontal="left" vertical="center"/>
    </xf>
    <xf numFmtId="169" fontId="6" fillId="0" borderId="12" xfId="187" applyNumberFormat="1" applyFont="1" applyBorder="1" applyAlignment="1">
      <alignment horizontal="right" vertical="center"/>
    </xf>
    <xf numFmtId="166" fontId="6" fillId="0" borderId="12" xfId="187" applyNumberFormat="1" applyFont="1" applyFill="1" applyBorder="1" applyAlignment="1">
      <alignment horizontal="right" vertical="center"/>
    </xf>
    <xf numFmtId="166" fontId="6" fillId="0" borderId="12" xfId="187" applyNumberFormat="1" applyFont="1" applyBorder="1" applyAlignment="1">
      <alignment horizontal="righ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0" xfId="76" applyNumberFormat="1" applyFont="1" applyFill="1" applyBorder="1" applyAlignment="1">
      <alignment horizontal="right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12" xfId="187" applyFont="1" applyFill="1" applyBorder="1" applyAlignment="1">
      <alignment horizontal="left" vertical="center" indent="1"/>
    </xf>
    <xf numFmtId="164" fontId="33" fillId="0" borderId="12" xfId="187" applyNumberFormat="1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" fontId="26" fillId="0" borderId="12" xfId="1" applyNumberFormat="1" applyFont="1" applyBorder="1" applyAlignment="1">
      <alignment horizontal="left" vertical="center" wrapText="1" indent="1"/>
    </xf>
    <xf numFmtId="0" fontId="33" fillId="0" borderId="12" xfId="187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168" fontId="27" fillId="0" borderId="12" xfId="187" applyNumberFormat="1" applyFont="1" applyFill="1" applyBorder="1" applyAlignment="1">
      <alignment horizontal="left" vertical="center" indent="1"/>
    </xf>
    <xf numFmtId="168" fontId="28" fillId="0" borderId="12" xfId="187" applyNumberFormat="1" applyFont="1" applyFill="1" applyBorder="1" applyAlignment="1">
      <alignment horizontal="left" vertical="center" indent="1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</cellXfs>
  <cellStyles count="530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7"/>
  <sheetViews>
    <sheetView tabSelected="1" zoomScaleNormal="100" workbookViewId="0">
      <selection activeCell="A2" sqref="A2:B2"/>
    </sheetView>
  </sheetViews>
  <sheetFormatPr defaultRowHeight="15"/>
  <cols>
    <col min="1" max="1" width="8" style="19" customWidth="1"/>
    <col min="2" max="2" width="46.28515625" style="19" customWidth="1"/>
    <col min="3" max="4" width="10.140625" style="7" customWidth="1"/>
    <col min="5" max="6" width="14.42578125" style="18" customWidth="1"/>
    <col min="7" max="7" width="28.140625" style="17" customWidth="1"/>
    <col min="8" max="16384" width="9.140625" style="17"/>
  </cols>
  <sheetData>
    <row r="1" spans="1:19" ht="29.25" customHeight="1">
      <c r="A1" s="66" t="s">
        <v>141</v>
      </c>
      <c r="B1" s="66"/>
      <c r="C1" s="66"/>
      <c r="D1" s="66"/>
      <c r="E1" s="66"/>
      <c r="F1" s="66"/>
    </row>
    <row r="2" spans="1:19" ht="28.5" customHeight="1">
      <c r="A2" s="62" t="s">
        <v>20</v>
      </c>
      <c r="B2" s="62"/>
      <c r="C2" s="62" t="s">
        <v>137</v>
      </c>
      <c r="D2" s="62"/>
      <c r="E2" s="62"/>
      <c r="F2" s="62"/>
      <c r="H2" s="16"/>
      <c r="I2" s="16"/>
      <c r="J2" s="16"/>
      <c r="K2" s="16"/>
      <c r="L2" s="16"/>
      <c r="M2" s="16"/>
      <c r="N2" s="16"/>
      <c r="O2" s="16"/>
      <c r="P2" s="16"/>
    </row>
    <row r="3" spans="1:19" ht="28.5" customHeight="1">
      <c r="A3" s="62" t="s">
        <v>21</v>
      </c>
      <c r="B3" s="62"/>
      <c r="C3" s="62" t="s">
        <v>138</v>
      </c>
      <c r="D3" s="62"/>
      <c r="E3" s="62"/>
      <c r="F3" s="62"/>
      <c r="H3" s="16"/>
      <c r="I3" s="16"/>
      <c r="J3" s="16"/>
      <c r="K3" s="16"/>
      <c r="L3" s="16"/>
      <c r="M3" s="16"/>
      <c r="N3" s="16"/>
      <c r="O3" s="16"/>
      <c r="P3" s="16"/>
    </row>
    <row r="4" spans="1:19" ht="28.5" customHeight="1">
      <c r="A4" s="63" t="s">
        <v>22</v>
      </c>
      <c r="B4" s="63"/>
      <c r="C4" s="63" t="s">
        <v>139</v>
      </c>
      <c r="D4" s="63"/>
      <c r="E4" s="63"/>
      <c r="F4" s="63"/>
      <c r="H4" s="15"/>
      <c r="I4" s="15"/>
      <c r="J4" s="15"/>
      <c r="K4" s="15"/>
      <c r="L4" s="15"/>
      <c r="M4" s="15"/>
      <c r="N4" s="15"/>
      <c r="O4" s="15"/>
      <c r="P4" s="15"/>
    </row>
    <row r="5" spans="1:19" ht="18.75" customHeight="1">
      <c r="A5" s="64" t="s">
        <v>23</v>
      </c>
      <c r="B5" s="64"/>
      <c r="C5" s="63" t="s">
        <v>140</v>
      </c>
      <c r="D5" s="63"/>
      <c r="E5" s="63"/>
      <c r="F5" s="63"/>
      <c r="H5" s="14"/>
      <c r="I5" s="14"/>
      <c r="K5" s="15"/>
      <c r="L5" s="15"/>
      <c r="M5" s="15"/>
      <c r="N5" s="15"/>
      <c r="O5" s="15"/>
      <c r="P5" s="15"/>
      <c r="Q5" s="15"/>
      <c r="R5" s="15"/>
      <c r="S5" s="15"/>
    </row>
    <row r="6" spans="1:19" ht="18.75" customHeight="1">
      <c r="A6" s="65" t="s">
        <v>8</v>
      </c>
      <c r="B6" s="65"/>
      <c r="C6" s="67">
        <f>SUM(C7:F9)</f>
        <v>0</v>
      </c>
      <c r="D6" s="67"/>
      <c r="E6" s="67"/>
      <c r="F6" s="67"/>
      <c r="G6" s="13"/>
      <c r="H6" s="13"/>
      <c r="I6" s="13"/>
      <c r="J6" s="13"/>
      <c r="K6" s="13"/>
      <c r="L6" s="13"/>
    </row>
    <row r="7" spans="1:19" ht="18.75" customHeight="1">
      <c r="A7" s="60" t="s">
        <v>0</v>
      </c>
      <c r="B7" s="60"/>
      <c r="C7" s="68">
        <f>F26</f>
        <v>0</v>
      </c>
      <c r="D7" s="68"/>
      <c r="E7" s="68"/>
      <c r="F7" s="68"/>
      <c r="G7" s="13"/>
      <c r="H7" s="13"/>
    </row>
    <row r="8" spans="1:19" ht="18.75" customHeight="1">
      <c r="A8" s="60" t="s">
        <v>1</v>
      </c>
      <c r="B8" s="60"/>
      <c r="C8" s="68">
        <f>F67</f>
        <v>0</v>
      </c>
      <c r="D8" s="68"/>
      <c r="E8" s="68"/>
      <c r="F8" s="68"/>
      <c r="G8" s="13"/>
      <c r="H8" s="13"/>
    </row>
    <row r="9" spans="1:19" ht="18.75" customHeight="1">
      <c r="A9" s="60" t="s">
        <v>2</v>
      </c>
      <c r="B9" s="60"/>
      <c r="C9" s="68">
        <f>F133</f>
        <v>0</v>
      </c>
      <c r="D9" s="68"/>
      <c r="E9" s="68"/>
      <c r="F9" s="68"/>
      <c r="G9" s="13"/>
      <c r="H9" s="13"/>
    </row>
    <row r="10" spans="1:19" ht="18.75" customHeight="1">
      <c r="A10" s="61" t="s">
        <v>9</v>
      </c>
      <c r="B10" s="61"/>
      <c r="C10" s="67">
        <f>SUM(C12:F15)</f>
        <v>0</v>
      </c>
      <c r="D10" s="67"/>
      <c r="E10" s="67"/>
      <c r="F10" s="67"/>
      <c r="G10" s="12"/>
      <c r="H10" s="12"/>
      <c r="I10" s="12"/>
      <c r="J10" s="12"/>
      <c r="K10" s="12"/>
      <c r="L10" s="12"/>
    </row>
    <row r="11" spans="1:19" ht="18.75" customHeight="1">
      <c r="A11" s="60" t="s">
        <v>3</v>
      </c>
      <c r="B11" s="60"/>
      <c r="C11" s="68"/>
      <c r="D11" s="68"/>
      <c r="E11" s="68"/>
      <c r="F11" s="68"/>
      <c r="G11" s="13"/>
      <c r="H11" s="13"/>
      <c r="I11" s="11"/>
    </row>
    <row r="12" spans="1:19" ht="18.75" customHeight="1">
      <c r="A12" s="60" t="s">
        <v>4</v>
      </c>
      <c r="B12" s="60"/>
      <c r="C12" s="68">
        <f>F137</f>
        <v>0</v>
      </c>
      <c r="D12" s="68"/>
      <c r="E12" s="68"/>
      <c r="F12" s="68"/>
      <c r="G12" s="13"/>
      <c r="H12" s="13"/>
      <c r="I12" s="13"/>
    </row>
    <row r="13" spans="1:19" ht="18.75" customHeight="1">
      <c r="A13" s="60" t="s">
        <v>5</v>
      </c>
      <c r="B13" s="60"/>
      <c r="C13" s="68">
        <f t="shared" ref="C13:C15" si="0">F138</f>
        <v>0</v>
      </c>
      <c r="D13" s="68"/>
      <c r="E13" s="68"/>
      <c r="F13" s="68"/>
      <c r="G13" s="13"/>
      <c r="H13" s="13"/>
      <c r="I13" s="13"/>
    </row>
    <row r="14" spans="1:19" ht="18.75" customHeight="1">
      <c r="A14" s="60" t="s">
        <v>6</v>
      </c>
      <c r="B14" s="60"/>
      <c r="C14" s="68">
        <f t="shared" si="0"/>
        <v>0</v>
      </c>
      <c r="D14" s="68"/>
      <c r="E14" s="68"/>
      <c r="F14" s="68"/>
      <c r="G14" s="13"/>
      <c r="H14" s="13"/>
      <c r="I14" s="13"/>
    </row>
    <row r="15" spans="1:19" ht="18.75" customHeight="1">
      <c r="A15" s="60" t="s">
        <v>7</v>
      </c>
      <c r="B15" s="60"/>
      <c r="C15" s="68">
        <f t="shared" si="0"/>
        <v>0</v>
      </c>
      <c r="D15" s="68"/>
      <c r="E15" s="68"/>
      <c r="F15" s="68"/>
      <c r="G15" s="13"/>
      <c r="H15" s="13"/>
      <c r="I15" s="13"/>
    </row>
    <row r="16" spans="1:19" ht="18.75" customHeight="1">
      <c r="A16" s="65" t="s">
        <v>107</v>
      </c>
      <c r="B16" s="65"/>
      <c r="C16" s="67">
        <f>C6+C10</f>
        <v>0</v>
      </c>
      <c r="D16" s="67"/>
      <c r="E16" s="67"/>
      <c r="F16" s="67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75" customHeight="1">
      <c r="A17" s="65" t="s">
        <v>10</v>
      </c>
      <c r="B17" s="65"/>
      <c r="C17" s="67">
        <f>C16*1.21</f>
        <v>0</v>
      </c>
      <c r="D17" s="67"/>
      <c r="E17" s="67"/>
      <c r="F17" s="67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6"/>
      <c r="B18" s="6"/>
      <c r="C18" s="8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>
      <c r="A19" s="70" t="s">
        <v>0</v>
      </c>
      <c r="B19" s="71"/>
      <c r="C19" s="71"/>
      <c r="D19" s="71"/>
      <c r="E19" s="71"/>
      <c r="F19" s="72"/>
    </row>
    <row r="20" spans="1:16">
      <c r="A20" s="43" t="s">
        <v>18</v>
      </c>
      <c r="B20" s="48" t="s">
        <v>19</v>
      </c>
      <c r="C20" s="42" t="s">
        <v>14</v>
      </c>
      <c r="D20" s="42" t="s">
        <v>15</v>
      </c>
      <c r="E20" s="41" t="s">
        <v>16</v>
      </c>
      <c r="F20" s="41" t="s">
        <v>17</v>
      </c>
      <c r="G20" s="13"/>
    </row>
    <row r="21" spans="1:16">
      <c r="A21" s="40">
        <v>1</v>
      </c>
      <c r="B21" s="49" t="s">
        <v>11</v>
      </c>
      <c r="C21" s="39" t="s">
        <v>24</v>
      </c>
      <c r="D21" s="51">
        <v>1</v>
      </c>
      <c r="E21" s="38"/>
      <c r="F21" s="38">
        <f>D21*E21</f>
        <v>0</v>
      </c>
    </row>
    <row r="22" spans="1:16">
      <c r="A22" s="40">
        <v>2</v>
      </c>
      <c r="B22" s="49" t="s">
        <v>12</v>
      </c>
      <c r="C22" s="39" t="s">
        <v>24</v>
      </c>
      <c r="D22" s="51">
        <v>1</v>
      </c>
      <c r="E22" s="38"/>
      <c r="F22" s="38">
        <f t="shared" ref="F22:F23" si="1">D22*E22</f>
        <v>0</v>
      </c>
    </row>
    <row r="23" spans="1:16">
      <c r="A23" s="40">
        <v>3</v>
      </c>
      <c r="B23" s="49" t="s">
        <v>13</v>
      </c>
      <c r="C23" s="39" t="s">
        <v>24</v>
      </c>
      <c r="D23" s="51">
        <v>1</v>
      </c>
      <c r="E23" s="38"/>
      <c r="F23" s="38">
        <f t="shared" si="1"/>
        <v>0</v>
      </c>
    </row>
    <row r="24" spans="1:16">
      <c r="A24" s="40"/>
      <c r="B24" s="37" t="s">
        <v>17</v>
      </c>
      <c r="C24" s="36"/>
      <c r="D24" s="44"/>
      <c r="E24" s="35"/>
      <c r="F24" s="35">
        <f>SUM(F21:F23)</f>
        <v>0</v>
      </c>
    </row>
    <row r="25" spans="1:16">
      <c r="A25" s="40"/>
      <c r="B25" s="34" t="s">
        <v>25</v>
      </c>
      <c r="C25" s="33"/>
      <c r="D25" s="32"/>
      <c r="E25" s="32">
        <v>3.5999999999999997E-2</v>
      </c>
      <c r="F25" s="31">
        <f>F24*E25</f>
        <v>0</v>
      </c>
    </row>
    <row r="26" spans="1:16">
      <c r="A26" s="24"/>
      <c r="B26" s="23" t="s">
        <v>26</v>
      </c>
      <c r="C26" s="22"/>
      <c r="D26" s="22"/>
      <c r="E26" s="21"/>
      <c r="F26" s="21">
        <f>F24+F25</f>
        <v>0</v>
      </c>
    </row>
    <row r="27" spans="1:16">
      <c r="A27" s="4"/>
      <c r="B27" s="1"/>
      <c r="C27" s="2"/>
      <c r="D27" s="2"/>
      <c r="E27" s="3"/>
      <c r="F27" s="3"/>
    </row>
    <row r="28" spans="1:16">
      <c r="A28" s="69" t="s">
        <v>97</v>
      </c>
      <c r="B28" s="69"/>
      <c r="C28" s="69"/>
      <c r="D28" s="69"/>
      <c r="E28" s="69"/>
      <c r="F28" s="69"/>
    </row>
    <row r="29" spans="1:16">
      <c r="A29" s="43" t="s">
        <v>18</v>
      </c>
      <c r="B29" s="48" t="s">
        <v>19</v>
      </c>
      <c r="C29" s="42" t="s">
        <v>14</v>
      </c>
      <c r="D29" s="42" t="s">
        <v>15</v>
      </c>
      <c r="E29" s="41" t="s">
        <v>16</v>
      </c>
      <c r="F29" s="41" t="s">
        <v>17</v>
      </c>
    </row>
    <row r="30" spans="1:16">
      <c r="A30" s="40">
        <v>1</v>
      </c>
      <c r="B30" s="50" t="s">
        <v>27</v>
      </c>
      <c r="C30" s="56" t="s">
        <v>24</v>
      </c>
      <c r="D30" s="57">
        <v>2</v>
      </c>
      <c r="E30" s="29"/>
      <c r="F30" s="29">
        <f>D30*E30</f>
        <v>0</v>
      </c>
    </row>
    <row r="31" spans="1:16">
      <c r="A31" s="40">
        <v>2</v>
      </c>
      <c r="B31" s="50" t="s">
        <v>28</v>
      </c>
      <c r="C31" s="56" t="s">
        <v>24</v>
      </c>
      <c r="D31" s="57">
        <v>2</v>
      </c>
      <c r="E31" s="29"/>
      <c r="F31" s="29">
        <f t="shared" ref="F31:F62" si="2">D31*E31</f>
        <v>0</v>
      </c>
    </row>
    <row r="32" spans="1:16">
      <c r="A32" s="40">
        <v>3</v>
      </c>
      <c r="B32" s="50" t="s">
        <v>29</v>
      </c>
      <c r="C32" s="56" t="s">
        <v>24</v>
      </c>
      <c r="D32" s="57">
        <v>2</v>
      </c>
      <c r="E32" s="29"/>
      <c r="F32" s="29">
        <f t="shared" si="2"/>
        <v>0</v>
      </c>
    </row>
    <row r="33" spans="1:6">
      <c r="A33" s="40">
        <v>4</v>
      </c>
      <c r="B33" s="50" t="s">
        <v>39</v>
      </c>
      <c r="C33" s="56" t="s">
        <v>24</v>
      </c>
      <c r="D33" s="57">
        <v>2</v>
      </c>
      <c r="E33" s="29"/>
      <c r="F33" s="29">
        <f t="shared" si="2"/>
        <v>0</v>
      </c>
    </row>
    <row r="34" spans="1:6">
      <c r="A34" s="40">
        <v>5</v>
      </c>
      <c r="B34" s="50" t="s">
        <v>40</v>
      </c>
      <c r="C34" s="56" t="s">
        <v>24</v>
      </c>
      <c r="D34" s="57">
        <v>1</v>
      </c>
      <c r="E34" s="29"/>
      <c r="F34" s="29">
        <f t="shared" si="2"/>
        <v>0</v>
      </c>
    </row>
    <row r="35" spans="1:6">
      <c r="A35" s="40">
        <v>6</v>
      </c>
      <c r="B35" s="50" t="s">
        <v>108</v>
      </c>
      <c r="C35" s="56" t="s">
        <v>24</v>
      </c>
      <c r="D35" s="57">
        <v>1</v>
      </c>
      <c r="E35" s="29"/>
      <c r="F35" s="29">
        <f t="shared" si="2"/>
        <v>0</v>
      </c>
    </row>
    <row r="36" spans="1:6">
      <c r="A36" s="40">
        <v>7</v>
      </c>
      <c r="B36" s="50" t="s">
        <v>109</v>
      </c>
      <c r="C36" s="56" t="s">
        <v>24</v>
      </c>
      <c r="D36" s="57">
        <v>3</v>
      </c>
      <c r="E36" s="29"/>
      <c r="F36" s="29">
        <f t="shared" si="2"/>
        <v>0</v>
      </c>
    </row>
    <row r="37" spans="1:6">
      <c r="A37" s="40">
        <v>8</v>
      </c>
      <c r="B37" s="50" t="s">
        <v>33</v>
      </c>
      <c r="C37" s="56" t="s">
        <v>24</v>
      </c>
      <c r="D37" s="57">
        <v>3</v>
      </c>
      <c r="E37" s="29"/>
      <c r="F37" s="29">
        <f t="shared" si="2"/>
        <v>0</v>
      </c>
    </row>
    <row r="38" spans="1:6">
      <c r="A38" s="40">
        <v>9</v>
      </c>
      <c r="B38" s="50" t="s">
        <v>30</v>
      </c>
      <c r="C38" s="56" t="s">
        <v>42</v>
      </c>
      <c r="D38" s="57">
        <v>47.570999999999998</v>
      </c>
      <c r="E38" s="29"/>
      <c r="F38" s="29">
        <f t="shared" si="2"/>
        <v>0</v>
      </c>
    </row>
    <row r="39" spans="1:6">
      <c r="A39" s="40">
        <v>10</v>
      </c>
      <c r="B39" s="50" t="s">
        <v>31</v>
      </c>
      <c r="C39" s="56" t="s">
        <v>24</v>
      </c>
      <c r="D39" s="57">
        <v>14</v>
      </c>
      <c r="E39" s="29"/>
      <c r="F39" s="29">
        <f t="shared" si="2"/>
        <v>0</v>
      </c>
    </row>
    <row r="40" spans="1:6">
      <c r="A40" s="40">
        <v>11</v>
      </c>
      <c r="B40" s="50" t="s">
        <v>32</v>
      </c>
      <c r="C40" s="56" t="s">
        <v>24</v>
      </c>
      <c r="D40" s="57">
        <v>4</v>
      </c>
      <c r="E40" s="29"/>
      <c r="F40" s="29">
        <f t="shared" si="2"/>
        <v>0</v>
      </c>
    </row>
    <row r="41" spans="1:6">
      <c r="A41" s="40">
        <v>12</v>
      </c>
      <c r="B41" s="50" t="s">
        <v>34</v>
      </c>
      <c r="C41" s="56" t="s">
        <v>44</v>
      </c>
      <c r="D41" s="57">
        <v>13.5</v>
      </c>
      <c r="E41" s="29"/>
      <c r="F41" s="29">
        <f t="shared" si="2"/>
        <v>0</v>
      </c>
    </row>
    <row r="42" spans="1:6">
      <c r="A42" s="40">
        <v>13</v>
      </c>
      <c r="B42" s="52" t="s">
        <v>35</v>
      </c>
      <c r="C42" s="56" t="s">
        <v>24</v>
      </c>
      <c r="D42" s="57">
        <v>2</v>
      </c>
      <c r="E42" s="29"/>
      <c r="F42" s="29">
        <f t="shared" si="2"/>
        <v>0</v>
      </c>
    </row>
    <row r="43" spans="1:6">
      <c r="A43" s="40">
        <v>14</v>
      </c>
      <c r="B43" s="52" t="s">
        <v>36</v>
      </c>
      <c r="C43" s="56" t="s">
        <v>42</v>
      </c>
      <c r="D43" s="57">
        <v>3</v>
      </c>
      <c r="E43" s="29"/>
      <c r="F43" s="29">
        <f t="shared" si="2"/>
        <v>0</v>
      </c>
    </row>
    <row r="44" spans="1:6">
      <c r="A44" s="40">
        <v>15</v>
      </c>
      <c r="B44" s="50" t="s">
        <v>37</v>
      </c>
      <c r="C44" s="56" t="s">
        <v>42</v>
      </c>
      <c r="D44" s="57">
        <v>1</v>
      </c>
      <c r="E44" s="29"/>
      <c r="F44" s="29">
        <f t="shared" si="2"/>
        <v>0</v>
      </c>
    </row>
    <row r="45" spans="1:6">
      <c r="A45" s="40">
        <v>16</v>
      </c>
      <c r="B45" s="50" t="s">
        <v>38</v>
      </c>
      <c r="C45" s="56" t="s">
        <v>45</v>
      </c>
      <c r="D45" s="57">
        <v>4</v>
      </c>
      <c r="E45" s="29"/>
      <c r="F45" s="29">
        <f t="shared" si="2"/>
        <v>0</v>
      </c>
    </row>
    <row r="46" spans="1:6">
      <c r="A46" s="40">
        <v>17</v>
      </c>
      <c r="B46" s="50" t="s">
        <v>110</v>
      </c>
      <c r="C46" s="56" t="s">
        <v>43</v>
      </c>
      <c r="D46" s="57">
        <v>5</v>
      </c>
      <c r="E46" s="29"/>
      <c r="F46" s="29">
        <f t="shared" si="2"/>
        <v>0</v>
      </c>
    </row>
    <row r="47" spans="1:6">
      <c r="A47" s="40">
        <v>18</v>
      </c>
      <c r="B47" s="50" t="s">
        <v>111</v>
      </c>
      <c r="C47" s="56" t="s">
        <v>43</v>
      </c>
      <c r="D47" s="57">
        <v>5</v>
      </c>
      <c r="E47" s="29"/>
      <c r="F47" s="29">
        <f t="shared" si="2"/>
        <v>0</v>
      </c>
    </row>
    <row r="48" spans="1:6">
      <c r="A48" s="69" t="s">
        <v>98</v>
      </c>
      <c r="B48" s="69"/>
      <c r="C48" s="69"/>
      <c r="D48" s="69"/>
      <c r="E48" s="69"/>
      <c r="F48" s="69"/>
    </row>
    <row r="49" spans="1:6">
      <c r="A49" s="40">
        <v>1</v>
      </c>
      <c r="B49" s="52" t="s">
        <v>41</v>
      </c>
      <c r="C49" s="56" t="s">
        <v>24</v>
      </c>
      <c r="D49" s="58">
        <v>2</v>
      </c>
      <c r="E49" s="29"/>
      <c r="F49" s="29">
        <f t="shared" si="2"/>
        <v>0</v>
      </c>
    </row>
    <row r="50" spans="1:6">
      <c r="A50" s="40">
        <v>2</v>
      </c>
      <c r="B50" s="52" t="s">
        <v>112</v>
      </c>
      <c r="C50" s="56" t="s">
        <v>24</v>
      </c>
      <c r="D50" s="58">
        <v>2</v>
      </c>
      <c r="E50" s="29"/>
      <c r="F50" s="29">
        <f t="shared" si="2"/>
        <v>0</v>
      </c>
    </row>
    <row r="51" spans="1:6">
      <c r="A51" s="40">
        <v>3</v>
      </c>
      <c r="B51" s="52" t="s">
        <v>113</v>
      </c>
      <c r="C51" s="56" t="s">
        <v>24</v>
      </c>
      <c r="D51" s="58">
        <v>6</v>
      </c>
      <c r="E51" s="29"/>
      <c r="F51" s="29">
        <f t="shared" si="2"/>
        <v>0</v>
      </c>
    </row>
    <row r="52" spans="1:6">
      <c r="A52" s="40">
        <v>4</v>
      </c>
      <c r="B52" s="52" t="s">
        <v>114</v>
      </c>
      <c r="C52" s="56" t="s">
        <v>24</v>
      </c>
      <c r="D52" s="58">
        <v>6</v>
      </c>
      <c r="E52" s="29"/>
      <c r="F52" s="29">
        <f t="shared" si="2"/>
        <v>0</v>
      </c>
    </row>
    <row r="53" spans="1:6">
      <c r="A53" s="40">
        <v>5</v>
      </c>
      <c r="B53" s="52" t="s">
        <v>46</v>
      </c>
      <c r="C53" s="56" t="s">
        <v>24</v>
      </c>
      <c r="D53" s="58">
        <v>3</v>
      </c>
      <c r="E53" s="29"/>
      <c r="F53" s="29">
        <f t="shared" si="2"/>
        <v>0</v>
      </c>
    </row>
    <row r="54" spans="1:6">
      <c r="A54" s="40">
        <v>6</v>
      </c>
      <c r="B54" s="52" t="s">
        <v>47</v>
      </c>
      <c r="C54" s="56" t="s">
        <v>24</v>
      </c>
      <c r="D54" s="58">
        <v>3</v>
      </c>
      <c r="E54" s="29"/>
      <c r="F54" s="29">
        <f t="shared" si="2"/>
        <v>0</v>
      </c>
    </row>
    <row r="55" spans="1:6">
      <c r="A55" s="40">
        <v>7</v>
      </c>
      <c r="B55" s="52" t="s">
        <v>48</v>
      </c>
      <c r="C55" s="56" t="s">
        <v>43</v>
      </c>
      <c r="D55" s="58">
        <v>22</v>
      </c>
      <c r="E55" s="29"/>
      <c r="F55" s="29">
        <f t="shared" si="2"/>
        <v>0</v>
      </c>
    </row>
    <row r="56" spans="1:6">
      <c r="A56" s="40">
        <v>8</v>
      </c>
      <c r="B56" s="52" t="s">
        <v>115</v>
      </c>
      <c r="C56" s="56" t="s">
        <v>24</v>
      </c>
      <c r="D56" s="58">
        <v>1</v>
      </c>
      <c r="E56" s="29"/>
      <c r="F56" s="29">
        <f t="shared" si="2"/>
        <v>0</v>
      </c>
    </row>
    <row r="57" spans="1:6">
      <c r="A57" s="40">
        <v>9</v>
      </c>
      <c r="B57" s="52" t="s">
        <v>116</v>
      </c>
      <c r="C57" s="56" t="s">
        <v>24</v>
      </c>
      <c r="D57" s="58">
        <v>2</v>
      </c>
      <c r="E57" s="29"/>
      <c r="F57" s="29">
        <f t="shared" si="2"/>
        <v>0</v>
      </c>
    </row>
    <row r="58" spans="1:6">
      <c r="A58" s="40">
        <v>10</v>
      </c>
      <c r="B58" s="28" t="s">
        <v>119</v>
      </c>
      <c r="C58" s="56" t="s">
        <v>43</v>
      </c>
      <c r="D58" s="58">
        <v>30</v>
      </c>
      <c r="E58" s="29"/>
      <c r="F58" s="29">
        <f t="shared" si="2"/>
        <v>0</v>
      </c>
    </row>
    <row r="59" spans="1:6">
      <c r="A59" s="40">
        <v>11</v>
      </c>
      <c r="B59" s="28" t="s">
        <v>117</v>
      </c>
      <c r="C59" s="56" t="s">
        <v>43</v>
      </c>
      <c r="D59" s="58">
        <v>16</v>
      </c>
      <c r="E59" s="29"/>
      <c r="F59" s="29">
        <f t="shared" si="2"/>
        <v>0</v>
      </c>
    </row>
    <row r="60" spans="1:6">
      <c r="A60" s="40">
        <v>12</v>
      </c>
      <c r="B60" s="28" t="s">
        <v>118</v>
      </c>
      <c r="C60" s="56" t="s">
        <v>43</v>
      </c>
      <c r="D60" s="58">
        <v>5</v>
      </c>
      <c r="E60" s="29"/>
      <c r="F60" s="29">
        <f t="shared" si="2"/>
        <v>0</v>
      </c>
    </row>
    <row r="61" spans="1:6">
      <c r="A61" s="40">
        <v>13</v>
      </c>
      <c r="B61" s="52" t="s">
        <v>37</v>
      </c>
      <c r="C61" s="56" t="s">
        <v>42</v>
      </c>
      <c r="D61" s="58">
        <v>1</v>
      </c>
      <c r="E61" s="29"/>
      <c r="F61" s="29">
        <f t="shared" si="2"/>
        <v>0</v>
      </c>
    </row>
    <row r="62" spans="1:6">
      <c r="A62" s="40">
        <v>14</v>
      </c>
      <c r="B62" s="52" t="s">
        <v>49</v>
      </c>
      <c r="C62" s="56" t="s">
        <v>50</v>
      </c>
      <c r="D62" s="58">
        <v>0.9</v>
      </c>
      <c r="E62" s="29"/>
      <c r="F62" s="29">
        <f t="shared" si="2"/>
        <v>0</v>
      </c>
    </row>
    <row r="63" spans="1:6">
      <c r="A63" s="40"/>
      <c r="B63" s="27" t="s">
        <v>51</v>
      </c>
      <c r="C63" s="33"/>
      <c r="D63" s="32"/>
      <c r="E63" s="32">
        <v>0.05</v>
      </c>
      <c r="F63" s="31">
        <f>E63*SUMIF(C29:C62,"m",F29:F62)</f>
        <v>0</v>
      </c>
    </row>
    <row r="64" spans="1:6">
      <c r="A64" s="40"/>
      <c r="B64" s="37" t="s">
        <v>17</v>
      </c>
      <c r="C64" s="36"/>
      <c r="D64" s="44"/>
      <c r="E64" s="44"/>
      <c r="F64" s="35">
        <f>SUM(F30:F63)</f>
        <v>0</v>
      </c>
    </row>
    <row r="65" spans="1:6">
      <c r="A65" s="40"/>
      <c r="B65" s="26" t="s">
        <v>52</v>
      </c>
      <c r="C65" s="33"/>
      <c r="D65" s="32"/>
      <c r="E65" s="32">
        <v>0.05</v>
      </c>
      <c r="F65" s="31">
        <f>F64*E65</f>
        <v>0</v>
      </c>
    </row>
    <row r="66" spans="1:6">
      <c r="A66" s="40"/>
      <c r="B66" s="34" t="s">
        <v>53</v>
      </c>
      <c r="C66" s="33"/>
      <c r="D66" s="32"/>
      <c r="E66" s="32">
        <v>3.5999999999999997E-2</v>
      </c>
      <c r="F66" s="31">
        <f>F64*E66</f>
        <v>0</v>
      </c>
    </row>
    <row r="67" spans="1:6" s="5" customFormat="1" ht="14.25">
      <c r="A67" s="20"/>
      <c r="B67" s="20" t="s">
        <v>54</v>
      </c>
      <c r="C67" s="22"/>
      <c r="D67" s="22"/>
      <c r="E67" s="21"/>
      <c r="F67" s="21">
        <f>SUM(F64:F66)</f>
        <v>0</v>
      </c>
    </row>
    <row r="68" spans="1:6">
      <c r="A68" s="4"/>
      <c r="B68" s="4"/>
      <c r="C68" s="2"/>
      <c r="D68" s="2"/>
      <c r="E68" s="3"/>
      <c r="F68" s="3"/>
    </row>
    <row r="69" spans="1:6" s="59" customFormat="1" ht="15" customHeight="1">
      <c r="A69" s="69" t="s">
        <v>99</v>
      </c>
      <c r="B69" s="69"/>
      <c r="C69" s="69"/>
      <c r="D69" s="69"/>
      <c r="E69" s="69"/>
      <c r="F69" s="69"/>
    </row>
    <row r="70" spans="1:6" s="59" customFormat="1" ht="15" customHeight="1">
      <c r="A70" s="43" t="s">
        <v>18</v>
      </c>
      <c r="B70" s="48" t="s">
        <v>19</v>
      </c>
      <c r="C70" s="42" t="s">
        <v>14</v>
      </c>
      <c r="D70" s="42" t="s">
        <v>15</v>
      </c>
      <c r="E70" s="41" t="s">
        <v>16</v>
      </c>
      <c r="F70" s="41" t="s">
        <v>17</v>
      </c>
    </row>
    <row r="71" spans="1:6" s="59" customFormat="1" ht="15" customHeight="1">
      <c r="A71" s="40">
        <v>1</v>
      </c>
      <c r="B71" s="25" t="s">
        <v>55</v>
      </c>
      <c r="C71" s="47" t="s">
        <v>24</v>
      </c>
      <c r="D71" s="54">
        <v>2</v>
      </c>
      <c r="E71" s="29"/>
      <c r="F71" s="29">
        <f t="shared" ref="F71:F118" si="3">D71*E71</f>
        <v>0</v>
      </c>
    </row>
    <row r="72" spans="1:6" s="59" customFormat="1" ht="15" customHeight="1">
      <c r="A72" s="40">
        <v>2</v>
      </c>
      <c r="B72" s="25" t="s">
        <v>56</v>
      </c>
      <c r="C72" s="47" t="s">
        <v>43</v>
      </c>
      <c r="D72" s="54">
        <v>50</v>
      </c>
      <c r="E72" s="29"/>
      <c r="F72" s="29">
        <f t="shared" si="3"/>
        <v>0</v>
      </c>
    </row>
    <row r="73" spans="1:6" s="59" customFormat="1" ht="15" customHeight="1">
      <c r="A73" s="40">
        <v>3</v>
      </c>
      <c r="B73" s="25" t="s">
        <v>57</v>
      </c>
      <c r="C73" s="47" t="s">
        <v>24</v>
      </c>
      <c r="D73" s="54">
        <v>4</v>
      </c>
      <c r="E73" s="29"/>
      <c r="F73" s="29">
        <f t="shared" si="3"/>
        <v>0</v>
      </c>
    </row>
    <row r="74" spans="1:6" s="59" customFormat="1" ht="15" customHeight="1">
      <c r="A74" s="40">
        <v>4</v>
      </c>
      <c r="B74" s="25" t="s">
        <v>58</v>
      </c>
      <c r="C74" s="47" t="s">
        <v>24</v>
      </c>
      <c r="D74" s="54">
        <v>14</v>
      </c>
      <c r="E74" s="29"/>
      <c r="F74" s="29">
        <f t="shared" si="3"/>
        <v>0</v>
      </c>
    </row>
    <row r="75" spans="1:6" s="59" customFormat="1" ht="15" customHeight="1">
      <c r="A75" s="40">
        <v>5</v>
      </c>
      <c r="B75" s="25" t="s">
        <v>59</v>
      </c>
      <c r="C75" s="47" t="s">
        <v>43</v>
      </c>
      <c r="D75" s="54">
        <v>6</v>
      </c>
      <c r="E75" s="29"/>
      <c r="F75" s="29">
        <f t="shared" si="3"/>
        <v>0</v>
      </c>
    </row>
    <row r="76" spans="1:6" s="59" customFormat="1" ht="15" customHeight="1">
      <c r="A76" s="40">
        <v>6</v>
      </c>
      <c r="B76" s="25" t="s">
        <v>60</v>
      </c>
      <c r="C76" s="47" t="s">
        <v>50</v>
      </c>
      <c r="D76" s="54">
        <v>12</v>
      </c>
      <c r="E76" s="29"/>
      <c r="F76" s="29">
        <f t="shared" si="3"/>
        <v>0</v>
      </c>
    </row>
    <row r="77" spans="1:6" s="59" customFormat="1" ht="15" customHeight="1">
      <c r="A77" s="40">
        <v>7</v>
      </c>
      <c r="B77" s="25" t="s">
        <v>120</v>
      </c>
      <c r="C77" s="47" t="s">
        <v>50</v>
      </c>
      <c r="D77" s="54">
        <v>6.55</v>
      </c>
      <c r="E77" s="29"/>
      <c r="F77" s="29">
        <f t="shared" si="3"/>
        <v>0</v>
      </c>
    </row>
    <row r="78" spans="1:6" s="59" customFormat="1" ht="15" customHeight="1">
      <c r="A78" s="40">
        <v>8</v>
      </c>
      <c r="B78" s="25" t="s">
        <v>61</v>
      </c>
      <c r="C78" s="47" t="s">
        <v>50</v>
      </c>
      <c r="D78" s="54">
        <v>17.5</v>
      </c>
      <c r="E78" s="29"/>
      <c r="F78" s="29">
        <f t="shared" si="3"/>
        <v>0</v>
      </c>
    </row>
    <row r="79" spans="1:6" s="59" customFormat="1" ht="15" customHeight="1">
      <c r="A79" s="40">
        <v>9</v>
      </c>
      <c r="B79" s="25" t="s">
        <v>62</v>
      </c>
      <c r="C79" s="47" t="s">
        <v>43</v>
      </c>
      <c r="D79" s="54">
        <v>18</v>
      </c>
      <c r="E79" s="29"/>
      <c r="F79" s="29">
        <f t="shared" si="3"/>
        <v>0</v>
      </c>
    </row>
    <row r="80" spans="1:6" s="59" customFormat="1" ht="15" customHeight="1">
      <c r="A80" s="40">
        <v>10</v>
      </c>
      <c r="B80" s="25" t="s">
        <v>63</v>
      </c>
      <c r="C80" s="47" t="s">
        <v>43</v>
      </c>
      <c r="D80" s="54">
        <v>32</v>
      </c>
      <c r="E80" s="29"/>
      <c r="F80" s="29">
        <f t="shared" si="3"/>
        <v>0</v>
      </c>
    </row>
    <row r="81" spans="1:6" s="59" customFormat="1" ht="15" customHeight="1">
      <c r="A81" s="40">
        <v>11</v>
      </c>
      <c r="B81" s="25" t="s">
        <v>64</v>
      </c>
      <c r="C81" s="47" t="s">
        <v>43</v>
      </c>
      <c r="D81" s="54">
        <v>18</v>
      </c>
      <c r="E81" s="29"/>
      <c r="F81" s="29">
        <f t="shared" si="3"/>
        <v>0</v>
      </c>
    </row>
    <row r="82" spans="1:6" s="59" customFormat="1" ht="15" customHeight="1">
      <c r="A82" s="40">
        <v>12</v>
      </c>
      <c r="B82" s="25" t="s">
        <v>65</v>
      </c>
      <c r="C82" s="47" t="s">
        <v>43</v>
      </c>
      <c r="D82" s="54">
        <v>32</v>
      </c>
      <c r="E82" s="29"/>
      <c r="F82" s="29">
        <f t="shared" si="3"/>
        <v>0</v>
      </c>
    </row>
    <row r="83" spans="1:6" s="59" customFormat="1" ht="15" customHeight="1">
      <c r="A83" s="40">
        <v>13</v>
      </c>
      <c r="B83" s="25" t="s">
        <v>121</v>
      </c>
      <c r="C83" s="47" t="s">
        <v>43</v>
      </c>
      <c r="D83" s="54">
        <v>10</v>
      </c>
      <c r="E83" s="29"/>
      <c r="F83" s="29">
        <f t="shared" si="3"/>
        <v>0</v>
      </c>
    </row>
    <row r="84" spans="1:6" s="59" customFormat="1" ht="15" customHeight="1">
      <c r="A84" s="40">
        <v>14</v>
      </c>
      <c r="B84" s="25" t="s">
        <v>67</v>
      </c>
      <c r="C84" s="47" t="s">
        <v>44</v>
      </c>
      <c r="D84" s="54">
        <v>48</v>
      </c>
      <c r="E84" s="29"/>
      <c r="F84" s="29">
        <f t="shared" si="3"/>
        <v>0</v>
      </c>
    </row>
    <row r="85" spans="1:6" s="59" customFormat="1" ht="15" customHeight="1">
      <c r="A85" s="40">
        <v>15</v>
      </c>
      <c r="B85" s="25" t="s">
        <v>68</v>
      </c>
      <c r="C85" s="47" t="s">
        <v>44</v>
      </c>
      <c r="D85" s="54">
        <v>48</v>
      </c>
      <c r="E85" s="29"/>
      <c r="F85" s="29">
        <f t="shared" si="3"/>
        <v>0</v>
      </c>
    </row>
    <row r="86" spans="1:6" s="59" customFormat="1" ht="15" customHeight="1">
      <c r="A86" s="40">
        <v>16</v>
      </c>
      <c r="B86" s="25" t="s">
        <v>122</v>
      </c>
      <c r="C86" s="47" t="s">
        <v>44</v>
      </c>
      <c r="D86" s="54">
        <v>9</v>
      </c>
      <c r="E86" s="29"/>
      <c r="F86" s="29">
        <f t="shared" si="3"/>
        <v>0</v>
      </c>
    </row>
    <row r="87" spans="1:6" s="59" customFormat="1" ht="15" customHeight="1">
      <c r="A87" s="40">
        <v>17</v>
      </c>
      <c r="B87" s="25" t="s">
        <v>123</v>
      </c>
      <c r="C87" s="47" t="s">
        <v>44</v>
      </c>
      <c r="D87" s="54">
        <v>13.5</v>
      </c>
      <c r="E87" s="29"/>
      <c r="F87" s="29">
        <f t="shared" si="3"/>
        <v>0</v>
      </c>
    </row>
    <row r="88" spans="1:6" s="59" customFormat="1" ht="15" customHeight="1">
      <c r="A88" s="40">
        <v>18</v>
      </c>
      <c r="B88" s="25" t="s">
        <v>124</v>
      </c>
      <c r="C88" s="47" t="s">
        <v>44</v>
      </c>
      <c r="D88" s="54">
        <v>13.5</v>
      </c>
      <c r="E88" s="29"/>
      <c r="F88" s="29">
        <f t="shared" si="3"/>
        <v>0</v>
      </c>
    </row>
    <row r="89" spans="1:6" s="59" customFormat="1" ht="15" customHeight="1">
      <c r="A89" s="40">
        <v>19</v>
      </c>
      <c r="B89" s="25" t="s">
        <v>69</v>
      </c>
      <c r="C89" s="47" t="s">
        <v>50</v>
      </c>
      <c r="D89" s="54">
        <v>5.5</v>
      </c>
      <c r="E89" s="29"/>
      <c r="F89" s="29">
        <f t="shared" si="3"/>
        <v>0</v>
      </c>
    </row>
    <row r="90" spans="1:6" s="59" customFormat="1" ht="15" customHeight="1">
      <c r="A90" s="40">
        <v>20</v>
      </c>
      <c r="B90" s="25" t="s">
        <v>70</v>
      </c>
      <c r="C90" s="47" t="s">
        <v>50</v>
      </c>
      <c r="D90" s="54">
        <v>110</v>
      </c>
      <c r="E90" s="29"/>
      <c r="F90" s="29">
        <f t="shared" si="3"/>
        <v>0</v>
      </c>
    </row>
    <row r="91" spans="1:6" s="59" customFormat="1" ht="15" customHeight="1">
      <c r="A91" s="40">
        <v>21</v>
      </c>
      <c r="B91" s="25" t="s">
        <v>125</v>
      </c>
      <c r="C91" s="47" t="s">
        <v>24</v>
      </c>
      <c r="D91" s="54">
        <v>1</v>
      </c>
      <c r="E91" s="29"/>
      <c r="F91" s="29">
        <f t="shared" si="3"/>
        <v>0</v>
      </c>
    </row>
    <row r="92" spans="1:6" s="59" customFormat="1" ht="15" customHeight="1">
      <c r="A92" s="40">
        <v>22</v>
      </c>
      <c r="B92" s="25" t="s">
        <v>71</v>
      </c>
      <c r="C92" s="47" t="s">
        <v>24</v>
      </c>
      <c r="D92" s="54">
        <v>1</v>
      </c>
      <c r="E92" s="29"/>
      <c r="F92" s="29">
        <f t="shared" si="3"/>
        <v>0</v>
      </c>
    </row>
    <row r="93" spans="1:6" s="59" customFormat="1" ht="15" customHeight="1">
      <c r="A93" s="40">
        <v>23</v>
      </c>
      <c r="B93" s="25" t="s">
        <v>72</v>
      </c>
      <c r="C93" s="47" t="s">
        <v>24</v>
      </c>
      <c r="D93" s="54">
        <v>1</v>
      </c>
      <c r="E93" s="29"/>
      <c r="F93" s="29">
        <f t="shared" si="3"/>
        <v>0</v>
      </c>
    </row>
    <row r="94" spans="1:6" s="59" customFormat="1" ht="15" customHeight="1">
      <c r="A94" s="69" t="s">
        <v>100</v>
      </c>
      <c r="B94" s="69"/>
      <c r="C94" s="69"/>
      <c r="D94" s="69"/>
      <c r="E94" s="69"/>
      <c r="F94" s="69"/>
    </row>
    <row r="95" spans="1:6" s="59" customFormat="1" ht="15" customHeight="1">
      <c r="A95" s="40">
        <v>1</v>
      </c>
      <c r="B95" s="25" t="s">
        <v>126</v>
      </c>
      <c r="C95" s="47" t="s">
        <v>43</v>
      </c>
      <c r="D95" s="54">
        <v>30</v>
      </c>
      <c r="E95" s="29"/>
      <c r="F95" s="29">
        <f t="shared" si="3"/>
        <v>0</v>
      </c>
    </row>
    <row r="96" spans="1:6" s="59" customFormat="1" ht="15" customHeight="1">
      <c r="A96" s="40">
        <v>2</v>
      </c>
      <c r="B96" s="25" t="s">
        <v>66</v>
      </c>
      <c r="C96" s="47" t="s">
        <v>24</v>
      </c>
      <c r="D96" s="54">
        <v>2</v>
      </c>
      <c r="E96" s="29"/>
      <c r="F96" s="29">
        <f t="shared" si="3"/>
        <v>0</v>
      </c>
    </row>
    <row r="97" spans="1:6" s="59" customFormat="1" ht="15" customHeight="1">
      <c r="A97" s="40">
        <v>3</v>
      </c>
      <c r="B97" s="25" t="s">
        <v>127</v>
      </c>
      <c r="C97" s="47" t="s">
        <v>24</v>
      </c>
      <c r="D97" s="54">
        <v>2</v>
      </c>
      <c r="E97" s="29"/>
      <c r="F97" s="29">
        <f t="shared" si="3"/>
        <v>0</v>
      </c>
    </row>
    <row r="98" spans="1:6" s="59" customFormat="1" ht="15" customHeight="1">
      <c r="A98" s="40">
        <v>4</v>
      </c>
      <c r="B98" s="25" t="s">
        <v>128</v>
      </c>
      <c r="C98" s="47" t="s">
        <v>24</v>
      </c>
      <c r="D98" s="54">
        <v>2</v>
      </c>
      <c r="E98" s="29"/>
      <c r="F98" s="29">
        <f t="shared" si="3"/>
        <v>0</v>
      </c>
    </row>
    <row r="99" spans="1:6" s="59" customFormat="1" ht="15" customHeight="1">
      <c r="A99" s="40">
        <v>5</v>
      </c>
      <c r="B99" s="25" t="s">
        <v>73</v>
      </c>
      <c r="C99" s="47" t="s">
        <v>24</v>
      </c>
      <c r="D99" s="54">
        <v>3</v>
      </c>
      <c r="E99" s="29"/>
      <c r="F99" s="29">
        <f t="shared" si="3"/>
        <v>0</v>
      </c>
    </row>
    <row r="100" spans="1:6" s="59" customFormat="1" ht="15" customHeight="1">
      <c r="A100" s="40">
        <v>6</v>
      </c>
      <c r="B100" s="25" t="s">
        <v>74</v>
      </c>
      <c r="C100" s="47" t="s">
        <v>75</v>
      </c>
      <c r="D100" s="54">
        <v>0.01</v>
      </c>
      <c r="E100" s="29"/>
      <c r="F100" s="29">
        <f t="shared" si="3"/>
        <v>0</v>
      </c>
    </row>
    <row r="101" spans="1:6" s="59" customFormat="1" ht="15" customHeight="1">
      <c r="A101" s="40">
        <v>7</v>
      </c>
      <c r="B101" s="25" t="s">
        <v>129</v>
      </c>
      <c r="C101" s="47" t="s">
        <v>43</v>
      </c>
      <c r="D101" s="54">
        <v>11</v>
      </c>
      <c r="E101" s="29"/>
      <c r="F101" s="29">
        <f t="shared" si="3"/>
        <v>0</v>
      </c>
    </row>
    <row r="102" spans="1:6" s="59" customFormat="1" ht="15" customHeight="1">
      <c r="A102" s="40">
        <v>8</v>
      </c>
      <c r="B102" s="25" t="s">
        <v>130</v>
      </c>
      <c r="C102" s="47" t="s">
        <v>43</v>
      </c>
      <c r="D102" s="54">
        <v>11</v>
      </c>
      <c r="E102" s="29"/>
      <c r="F102" s="29">
        <f t="shared" si="3"/>
        <v>0</v>
      </c>
    </row>
    <row r="103" spans="1:6" s="59" customFormat="1" ht="15" customHeight="1">
      <c r="A103" s="40">
        <v>9</v>
      </c>
      <c r="B103" s="25" t="s">
        <v>131</v>
      </c>
      <c r="C103" s="47" t="s">
        <v>43</v>
      </c>
      <c r="D103" s="54">
        <v>11</v>
      </c>
      <c r="E103" s="29"/>
      <c r="F103" s="29">
        <f t="shared" si="3"/>
        <v>0</v>
      </c>
    </row>
    <row r="104" spans="1:6" s="59" customFormat="1" ht="15" customHeight="1">
      <c r="A104" s="40">
        <v>10</v>
      </c>
      <c r="B104" s="25" t="s">
        <v>76</v>
      </c>
      <c r="C104" s="47" t="s">
        <v>43</v>
      </c>
      <c r="D104" s="54">
        <v>11</v>
      </c>
      <c r="E104" s="29"/>
      <c r="F104" s="29">
        <f t="shared" si="3"/>
        <v>0</v>
      </c>
    </row>
    <row r="105" spans="1:6" s="59" customFormat="1" ht="15" customHeight="1">
      <c r="A105" s="40">
        <v>11</v>
      </c>
      <c r="B105" s="25" t="s">
        <v>77</v>
      </c>
      <c r="C105" s="47" t="s">
        <v>24</v>
      </c>
      <c r="D105" s="54">
        <v>3</v>
      </c>
      <c r="E105" s="29"/>
      <c r="F105" s="29">
        <f t="shared" si="3"/>
        <v>0</v>
      </c>
    </row>
    <row r="106" spans="1:6" s="59" customFormat="1" ht="15" customHeight="1">
      <c r="A106" s="40">
        <v>12</v>
      </c>
      <c r="B106" s="25" t="s">
        <v>78</v>
      </c>
      <c r="C106" s="47" t="s">
        <v>50</v>
      </c>
      <c r="D106" s="54">
        <v>4</v>
      </c>
      <c r="E106" s="29"/>
      <c r="F106" s="29">
        <f t="shared" si="3"/>
        <v>0</v>
      </c>
    </row>
    <row r="107" spans="1:6" s="59" customFormat="1" ht="15" customHeight="1">
      <c r="A107" s="40">
        <v>13</v>
      </c>
      <c r="B107" s="25" t="s">
        <v>79</v>
      </c>
      <c r="C107" s="47" t="s">
        <v>24</v>
      </c>
      <c r="D107" s="54">
        <v>3</v>
      </c>
      <c r="E107" s="29"/>
      <c r="F107" s="29">
        <f t="shared" si="3"/>
        <v>0</v>
      </c>
    </row>
    <row r="108" spans="1:6" s="59" customFormat="1" ht="15" customHeight="1">
      <c r="A108" s="40">
        <v>14</v>
      </c>
      <c r="B108" s="25" t="s">
        <v>132</v>
      </c>
      <c r="C108" s="47" t="s">
        <v>50</v>
      </c>
      <c r="D108" s="54">
        <v>3</v>
      </c>
      <c r="E108" s="29"/>
      <c r="F108" s="29">
        <f t="shared" si="3"/>
        <v>0</v>
      </c>
    </row>
    <row r="109" spans="1:6" s="59" customFormat="1" ht="15" customHeight="1">
      <c r="A109" s="40">
        <v>15</v>
      </c>
      <c r="B109" s="25" t="s">
        <v>133</v>
      </c>
      <c r="C109" s="47" t="s">
        <v>50</v>
      </c>
      <c r="D109" s="54">
        <v>3</v>
      </c>
      <c r="E109" s="29"/>
      <c r="F109" s="29">
        <f t="shared" si="3"/>
        <v>0</v>
      </c>
    </row>
    <row r="110" spans="1:6" s="59" customFormat="1" ht="15" customHeight="1">
      <c r="A110" s="40">
        <v>16</v>
      </c>
      <c r="B110" s="25" t="s">
        <v>69</v>
      </c>
      <c r="C110" s="47" t="s">
        <v>50</v>
      </c>
      <c r="D110" s="54">
        <v>0.8</v>
      </c>
      <c r="E110" s="29"/>
      <c r="F110" s="29">
        <f t="shared" si="3"/>
        <v>0</v>
      </c>
    </row>
    <row r="111" spans="1:6" s="59" customFormat="1" ht="15" customHeight="1">
      <c r="A111" s="40">
        <v>17</v>
      </c>
      <c r="B111" s="25" t="s">
        <v>80</v>
      </c>
      <c r="C111" s="47" t="s">
        <v>50</v>
      </c>
      <c r="D111" s="54">
        <v>16</v>
      </c>
      <c r="E111" s="29"/>
      <c r="F111" s="29">
        <f t="shared" si="3"/>
        <v>0</v>
      </c>
    </row>
    <row r="112" spans="1:6" s="59" customFormat="1" ht="15" customHeight="1">
      <c r="A112" s="40">
        <v>18</v>
      </c>
      <c r="B112" s="25" t="s">
        <v>61</v>
      </c>
      <c r="C112" s="47" t="s">
        <v>50</v>
      </c>
      <c r="D112" s="54">
        <v>9</v>
      </c>
      <c r="E112" s="29"/>
      <c r="F112" s="29">
        <f t="shared" si="3"/>
        <v>0</v>
      </c>
    </row>
    <row r="113" spans="1:6" s="59" customFormat="1" ht="15" customHeight="1">
      <c r="A113" s="40">
        <v>19</v>
      </c>
      <c r="B113" s="25" t="s">
        <v>67</v>
      </c>
      <c r="C113" s="47" t="s">
        <v>44</v>
      </c>
      <c r="D113" s="54">
        <v>12</v>
      </c>
      <c r="E113" s="29"/>
      <c r="F113" s="29">
        <f t="shared" si="3"/>
        <v>0</v>
      </c>
    </row>
    <row r="114" spans="1:6" s="59" customFormat="1" ht="15" customHeight="1">
      <c r="A114" s="40">
        <v>20</v>
      </c>
      <c r="B114" s="25" t="s">
        <v>134</v>
      </c>
      <c r="C114" s="47" t="s">
        <v>24</v>
      </c>
      <c r="D114" s="54">
        <v>9</v>
      </c>
      <c r="E114" s="29"/>
      <c r="F114" s="29">
        <f t="shared" si="3"/>
        <v>0</v>
      </c>
    </row>
    <row r="115" spans="1:6" s="59" customFormat="1" ht="15" customHeight="1">
      <c r="A115" s="40">
        <v>21</v>
      </c>
      <c r="B115" s="25" t="s">
        <v>135</v>
      </c>
      <c r="C115" s="47" t="s">
        <v>43</v>
      </c>
      <c r="D115" s="54">
        <v>5</v>
      </c>
      <c r="E115" s="29"/>
      <c r="F115" s="29">
        <f t="shared" si="3"/>
        <v>0</v>
      </c>
    </row>
    <row r="116" spans="1:6" s="59" customFormat="1" ht="15" customHeight="1">
      <c r="A116" s="40">
        <v>22</v>
      </c>
      <c r="B116" s="25" t="s">
        <v>136</v>
      </c>
      <c r="C116" s="47" t="s">
        <v>24</v>
      </c>
      <c r="D116" s="54">
        <v>2</v>
      </c>
      <c r="E116" s="29"/>
      <c r="F116" s="29">
        <f t="shared" si="3"/>
        <v>0</v>
      </c>
    </row>
    <row r="117" spans="1:6" s="59" customFormat="1" ht="15" customHeight="1">
      <c r="A117" s="69" t="s">
        <v>101</v>
      </c>
      <c r="B117" s="69"/>
      <c r="C117" s="69"/>
      <c r="D117" s="69"/>
      <c r="E117" s="69"/>
      <c r="F117" s="69"/>
    </row>
    <row r="118" spans="1:6" s="59" customFormat="1" ht="15" customHeight="1">
      <c r="A118" s="40">
        <v>1</v>
      </c>
      <c r="B118" s="45" t="s">
        <v>81</v>
      </c>
      <c r="C118" s="46" t="s">
        <v>82</v>
      </c>
      <c r="D118" s="55">
        <v>8</v>
      </c>
      <c r="E118" s="29"/>
      <c r="F118" s="29">
        <f t="shared" si="3"/>
        <v>0</v>
      </c>
    </row>
    <row r="119" spans="1:6" s="59" customFormat="1" ht="15" customHeight="1">
      <c r="A119" s="40">
        <v>2</v>
      </c>
      <c r="B119" s="25" t="s">
        <v>83</v>
      </c>
      <c r="C119" s="47" t="s">
        <v>82</v>
      </c>
      <c r="D119" s="54">
        <v>6.5</v>
      </c>
      <c r="E119" s="29"/>
      <c r="F119" s="29">
        <f>D118*E118</f>
        <v>0</v>
      </c>
    </row>
    <row r="120" spans="1:6" s="59" customFormat="1" ht="15" customHeight="1">
      <c r="A120" s="69" t="s">
        <v>102</v>
      </c>
      <c r="B120" s="69"/>
      <c r="C120" s="69"/>
      <c r="D120" s="69"/>
      <c r="E120" s="69"/>
      <c r="F120" s="69"/>
    </row>
    <row r="121" spans="1:6" s="59" customFormat="1" ht="15" customHeight="1">
      <c r="A121" s="40">
        <v>1</v>
      </c>
      <c r="B121" s="45" t="s">
        <v>84</v>
      </c>
      <c r="C121" s="46" t="s">
        <v>85</v>
      </c>
      <c r="D121" s="53">
        <v>1</v>
      </c>
      <c r="E121" s="29"/>
      <c r="F121" s="29">
        <f t="shared" ref="F121:F124" si="4">D121*E121</f>
        <v>0</v>
      </c>
    </row>
    <row r="122" spans="1:6" s="59" customFormat="1" ht="15" customHeight="1">
      <c r="A122" s="40">
        <v>2</v>
      </c>
      <c r="B122" s="45" t="s">
        <v>86</v>
      </c>
      <c r="C122" s="46" t="s">
        <v>85</v>
      </c>
      <c r="D122" s="53">
        <v>1</v>
      </c>
      <c r="E122" s="29"/>
      <c r="F122" s="29">
        <f t="shared" si="4"/>
        <v>0</v>
      </c>
    </row>
    <row r="123" spans="1:6" s="59" customFormat="1" ht="15" customHeight="1">
      <c r="A123" s="40">
        <v>3</v>
      </c>
      <c r="B123" s="45" t="s">
        <v>87</v>
      </c>
      <c r="C123" s="46" t="s">
        <v>85</v>
      </c>
      <c r="D123" s="53">
        <v>1</v>
      </c>
      <c r="E123" s="29"/>
      <c r="F123" s="29">
        <f t="shared" si="4"/>
        <v>0</v>
      </c>
    </row>
    <row r="124" spans="1:6" s="59" customFormat="1" ht="15" customHeight="1">
      <c r="A124" s="40">
        <v>4</v>
      </c>
      <c r="B124" s="25" t="s">
        <v>88</v>
      </c>
      <c r="C124" s="46" t="s">
        <v>85</v>
      </c>
      <c r="D124" s="53">
        <v>2</v>
      </c>
      <c r="E124" s="29"/>
      <c r="F124" s="29">
        <f t="shared" si="4"/>
        <v>0</v>
      </c>
    </row>
    <row r="125" spans="1:6" s="59" customFormat="1" ht="15" customHeight="1">
      <c r="A125" s="69" t="s">
        <v>103</v>
      </c>
      <c r="B125" s="69"/>
      <c r="C125" s="69"/>
      <c r="D125" s="69"/>
      <c r="E125" s="69"/>
      <c r="F125" s="69"/>
    </row>
    <row r="126" spans="1:6" s="59" customFormat="1" ht="15" customHeight="1">
      <c r="A126" s="40">
        <v>1</v>
      </c>
      <c r="B126" s="25" t="s">
        <v>89</v>
      </c>
      <c r="C126" s="46" t="s">
        <v>90</v>
      </c>
      <c r="D126" s="53">
        <v>6</v>
      </c>
      <c r="E126" s="29"/>
      <c r="F126" s="29">
        <f t="shared" ref="F126:F129" si="5">D126*E126</f>
        <v>0</v>
      </c>
    </row>
    <row r="127" spans="1:6" s="59" customFormat="1" ht="15" customHeight="1">
      <c r="A127" s="40">
        <v>2</v>
      </c>
      <c r="B127" s="45" t="s">
        <v>91</v>
      </c>
      <c r="C127" s="46" t="s">
        <v>90</v>
      </c>
      <c r="D127" s="53">
        <v>2</v>
      </c>
      <c r="E127" s="29"/>
      <c r="F127" s="29">
        <f t="shared" si="5"/>
        <v>0</v>
      </c>
    </row>
    <row r="128" spans="1:6" s="59" customFormat="1" ht="15" customHeight="1">
      <c r="A128" s="40">
        <v>3</v>
      </c>
      <c r="B128" s="45" t="s">
        <v>92</v>
      </c>
      <c r="C128" s="46" t="s">
        <v>90</v>
      </c>
      <c r="D128" s="53">
        <v>2</v>
      </c>
      <c r="E128" s="29"/>
      <c r="F128" s="29">
        <f t="shared" si="5"/>
        <v>0</v>
      </c>
    </row>
    <row r="129" spans="1:6" s="59" customFormat="1" ht="15" customHeight="1">
      <c r="A129" s="40">
        <v>4</v>
      </c>
      <c r="B129" s="45" t="s">
        <v>93</v>
      </c>
      <c r="C129" s="46" t="s">
        <v>90</v>
      </c>
      <c r="D129" s="53">
        <v>2</v>
      </c>
      <c r="E129" s="29"/>
      <c r="F129" s="29">
        <f t="shared" si="5"/>
        <v>0</v>
      </c>
    </row>
    <row r="130" spans="1:6" s="59" customFormat="1" ht="15" customHeight="1">
      <c r="A130" s="40"/>
      <c r="B130" s="37" t="s">
        <v>17</v>
      </c>
      <c r="C130" s="36"/>
      <c r="D130" s="44"/>
      <c r="E130" s="44"/>
      <c r="F130" s="35">
        <f>SUM(F71:F129)</f>
        <v>0</v>
      </c>
    </row>
    <row r="131" spans="1:6" s="59" customFormat="1" ht="15" customHeight="1">
      <c r="A131" s="40"/>
      <c r="B131" s="52" t="s">
        <v>94</v>
      </c>
      <c r="C131" s="30"/>
      <c r="D131" s="30"/>
      <c r="E131" s="32">
        <v>0.01</v>
      </c>
      <c r="F131" s="29">
        <f>(F67+F130)*E131</f>
        <v>0</v>
      </c>
    </row>
    <row r="132" spans="1:6" s="59" customFormat="1" ht="15" customHeight="1">
      <c r="A132" s="40"/>
      <c r="B132" s="52" t="s">
        <v>95</v>
      </c>
      <c r="C132" s="30"/>
      <c r="D132" s="30"/>
      <c r="E132" s="32">
        <v>0.01</v>
      </c>
      <c r="F132" s="29">
        <f>(F26+F67)*E132</f>
        <v>0</v>
      </c>
    </row>
    <row r="133" spans="1:6">
      <c r="A133" s="20"/>
      <c r="B133" s="20" t="s">
        <v>96</v>
      </c>
      <c r="C133" s="22"/>
      <c r="D133" s="22"/>
      <c r="E133" s="21"/>
      <c r="F133" s="21">
        <f>SUM(F130:F132)</f>
        <v>0</v>
      </c>
    </row>
    <row r="134" spans="1:6">
      <c r="A134" s="4"/>
      <c r="B134" s="4"/>
      <c r="C134" s="2"/>
      <c r="D134" s="2"/>
      <c r="E134" s="3"/>
      <c r="F134" s="3"/>
    </row>
    <row r="135" spans="1:6">
      <c r="A135" s="69" t="s">
        <v>104</v>
      </c>
      <c r="B135" s="69"/>
      <c r="C135" s="69"/>
      <c r="D135" s="69"/>
      <c r="E135" s="69"/>
      <c r="F135" s="69"/>
    </row>
    <row r="136" spans="1:6">
      <c r="A136" s="43" t="s">
        <v>18</v>
      </c>
      <c r="B136" s="48" t="s">
        <v>19</v>
      </c>
      <c r="C136" s="42" t="s">
        <v>14</v>
      </c>
      <c r="D136" s="42" t="s">
        <v>15</v>
      </c>
      <c r="E136" s="41" t="s">
        <v>16</v>
      </c>
      <c r="F136" s="41" t="s">
        <v>17</v>
      </c>
    </row>
    <row r="137" spans="1:6">
      <c r="A137" s="40">
        <v>1</v>
      </c>
      <c r="B137" s="40" t="s">
        <v>105</v>
      </c>
      <c r="C137" s="30"/>
      <c r="D137" s="30"/>
      <c r="E137" s="32">
        <v>0.02</v>
      </c>
      <c r="F137" s="29">
        <f>(F26+F67+F133)*E137</f>
        <v>0</v>
      </c>
    </row>
    <row r="138" spans="1:6">
      <c r="A138" s="40">
        <v>2</v>
      </c>
      <c r="B138" s="40" t="s">
        <v>106</v>
      </c>
      <c r="C138" s="30"/>
      <c r="D138" s="30"/>
      <c r="E138" s="32">
        <v>0.01</v>
      </c>
      <c r="F138" s="29">
        <f>(F26+F67+F133)*E138</f>
        <v>0</v>
      </c>
    </row>
    <row r="139" spans="1:6">
      <c r="A139" s="40">
        <v>3</v>
      </c>
      <c r="B139" s="40" t="s">
        <v>6</v>
      </c>
      <c r="C139" s="30"/>
      <c r="D139" s="30"/>
      <c r="E139" s="32">
        <v>0.01</v>
      </c>
      <c r="F139" s="29">
        <f>(F26+F67+F133)*E139</f>
        <v>0</v>
      </c>
    </row>
    <row r="140" spans="1:6">
      <c r="A140" s="40">
        <v>4</v>
      </c>
      <c r="B140" s="40" t="s">
        <v>7</v>
      </c>
      <c r="C140" s="30"/>
      <c r="D140" s="30"/>
      <c r="E140" s="32">
        <v>5.0000000000000001E-3</v>
      </c>
      <c r="F140" s="29">
        <f>(F26+F67+F133)*E140</f>
        <v>0</v>
      </c>
    </row>
    <row r="141" spans="1:6">
      <c r="A141" s="4"/>
      <c r="B141" s="4"/>
      <c r="C141" s="2"/>
      <c r="D141" s="2"/>
      <c r="E141" s="3"/>
      <c r="F141" s="3"/>
    </row>
    <row r="142" spans="1:6">
      <c r="A142" s="4"/>
      <c r="B142" s="4"/>
      <c r="C142" s="2"/>
      <c r="D142" s="2"/>
      <c r="E142" s="3"/>
      <c r="F142" s="3"/>
    </row>
    <row r="143" spans="1:6">
      <c r="A143" s="4"/>
      <c r="B143" s="4"/>
      <c r="C143" s="2"/>
      <c r="D143" s="2"/>
      <c r="E143" s="3"/>
      <c r="F143" s="3"/>
    </row>
    <row r="144" spans="1:6">
      <c r="A144" s="4"/>
      <c r="B144" s="4"/>
      <c r="C144" s="2"/>
      <c r="D144" s="2"/>
      <c r="E144" s="3"/>
      <c r="F144" s="3"/>
    </row>
    <row r="145" spans="1:6">
      <c r="A145" s="4"/>
      <c r="B145" s="4"/>
      <c r="C145" s="2"/>
      <c r="D145" s="2"/>
      <c r="E145" s="3"/>
      <c r="F145" s="3"/>
    </row>
    <row r="146" spans="1:6">
      <c r="A146" s="4"/>
      <c r="B146" s="4"/>
      <c r="C146" s="2"/>
      <c r="D146" s="2"/>
      <c r="E146" s="3"/>
      <c r="F146" s="3"/>
    </row>
    <row r="147" spans="1:6">
      <c r="A147" s="4"/>
      <c r="B147" s="4"/>
      <c r="C147" s="2"/>
      <c r="D147" s="2"/>
      <c r="E147" s="3"/>
      <c r="F147" s="3"/>
    </row>
    <row r="148" spans="1:6">
      <c r="A148" s="4"/>
      <c r="B148" s="4"/>
      <c r="C148" s="2"/>
      <c r="D148" s="2"/>
      <c r="E148" s="3"/>
      <c r="F148" s="3"/>
    </row>
    <row r="149" spans="1:6">
      <c r="A149" s="4"/>
      <c r="B149" s="4"/>
      <c r="C149" s="2"/>
      <c r="D149" s="2"/>
      <c r="E149" s="3"/>
      <c r="F149" s="3"/>
    </row>
    <row r="150" spans="1:6">
      <c r="A150" s="4"/>
      <c r="B150" s="4"/>
      <c r="C150" s="2"/>
      <c r="D150" s="2"/>
      <c r="E150" s="3"/>
      <c r="F150" s="3"/>
    </row>
    <row r="151" spans="1:6">
      <c r="A151" s="4"/>
      <c r="B151" s="4"/>
      <c r="C151" s="2"/>
      <c r="D151" s="2"/>
      <c r="E151" s="3"/>
      <c r="F151" s="3"/>
    </row>
    <row r="152" spans="1:6">
      <c r="A152" s="4"/>
      <c r="B152" s="4"/>
      <c r="C152" s="2"/>
      <c r="D152" s="2"/>
      <c r="E152" s="3"/>
      <c r="F152" s="3"/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</sheetData>
  <mergeCells count="42">
    <mergeCell ref="C12:F12"/>
    <mergeCell ref="A117:F117"/>
    <mergeCell ref="A120:F120"/>
    <mergeCell ref="A125:F125"/>
    <mergeCell ref="A135:F135"/>
    <mergeCell ref="A19:F19"/>
    <mergeCell ref="A28:F28"/>
    <mergeCell ref="A48:F48"/>
    <mergeCell ref="A69:F69"/>
    <mergeCell ref="A94:F94"/>
    <mergeCell ref="A14:B14"/>
    <mergeCell ref="C16:F16"/>
    <mergeCell ref="C17:F17"/>
    <mergeCell ref="C15:F15"/>
    <mergeCell ref="A12:B12"/>
    <mergeCell ref="A13:B13"/>
    <mergeCell ref="A1:F1"/>
    <mergeCell ref="A16:B16"/>
    <mergeCell ref="A17:B17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5:B15"/>
    <mergeCell ref="C13:F13"/>
    <mergeCell ref="C14:F14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8740157499999996" bottom="0.78740157499999996" header="0.3" footer="0.3"/>
  <pageSetup paperSize="9" scale="8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 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2016-06-02T12:29:04Z</cp:lastPrinted>
  <dcterms:created xsi:type="dcterms:W3CDTF">2016-06-02T11:27:35Z</dcterms:created>
  <dcterms:modified xsi:type="dcterms:W3CDTF">2016-07-01T06:54:08Z</dcterms:modified>
</cp:coreProperties>
</file>