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8160" activeTab="0"/>
  </bookViews>
  <sheets>
    <sheet name="NABÍDKOVÁ CENA" sheetId="5" r:id="rId1"/>
    <sheet name="1) Cena med. kyslíku" sheetId="1" r:id="rId2"/>
    <sheet name="2) Cena log. zajištění" sheetId="2" r:id="rId3"/>
    <sheet name="3) Cena za servis" sheetId="3" r:id="rId4"/>
    <sheet name="4) Cena za nájem" sheetId="4" r:id="rId5"/>
  </sheets>
  <definedNames>
    <definedName name="_xlnm.Print_Area" localSheetId="1">'1) Cena med. kyslíku'!$A$1:$N$29</definedName>
    <definedName name="_xlnm.Print_Area" localSheetId="2">'2) Cena log. zajištění'!$A$1:$H$55</definedName>
    <definedName name="_xlnm.Print_Area" localSheetId="3">'3) Cena za servis'!$A$1:$Q$20</definedName>
    <definedName name="_xlnm.Print_Area" localSheetId="4">'4) Cena za nájem'!$A$1:$T$20</definedName>
    <definedName name="_xlnm.Print_Area" localSheetId="0">'NABÍDKOVÁ CENA'!$A$1:$N$26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<sst xmlns="http://schemas.openxmlformats.org/spreadsheetml/2006/main" count="95" uniqueCount="66">
  <si>
    <t>-</t>
  </si>
  <si>
    <t>Příloha č. 8 zadávací dokumentace</t>
  </si>
  <si>
    <t>Předpokládané množství medicinálního kyslíku v litrech*</t>
  </si>
  <si>
    <t>*   Předpokládané množství medicinálního kyslíku v litrech bylo stanoveno na základě zkušeností jednotlivých zdravotnických zařízení s obdobným předmětem plnění z minulých let a na základě předpokládaných provozních potřeb po předpokládanou dobu plnění veřejné zakázky. Jedná se o hodnotu stanovenou součtem za všechna zdravotnická zařízení.</t>
  </si>
  <si>
    <t xml:space="preserve">**   Uchazečem vložená Cena za 1 litr medicinálního kyslíku v Kč bez DPH je zde automaticky zaokrouhlena na 2 desetinná místa. </t>
  </si>
  <si>
    <t>Zdravotnické zařízení</t>
  </si>
  <si>
    <t>Nemocnice Břeclav</t>
  </si>
  <si>
    <t>Nemocnice Hodonín</t>
  </si>
  <si>
    <t>Nemocnice Ivančice</t>
  </si>
  <si>
    <t>Nemocnice Kyjov</t>
  </si>
  <si>
    <t>Nemocnice Tišnov</t>
  </si>
  <si>
    <t>Nemocnice Vyškov</t>
  </si>
  <si>
    <t>Nemocnice Znojmo</t>
  </si>
  <si>
    <t>Poplatek ADR</t>
  </si>
  <si>
    <t>Jednotka</t>
  </si>
  <si>
    <t>Předpokládané množství závozů*</t>
  </si>
  <si>
    <t>Cena za předpokládané množství závozů v Kč bez DPH</t>
  </si>
  <si>
    <t>Atest</t>
  </si>
  <si>
    <t>Silniční poplatek</t>
  </si>
  <si>
    <t>Předpokládané množství litrů*</t>
  </si>
  <si>
    <t>Cena za předpokládané množství litrů v Kč bez DPH</t>
  </si>
  <si>
    <t>Cena za předpokládané množství plnění v Kč bez DPH</t>
  </si>
  <si>
    <t>1 závoz</t>
  </si>
  <si>
    <t>1 dodaný litr medicinálního kyslíku</t>
  </si>
  <si>
    <t>Cena za jednotku v Kč bez DPH automaticky zaokrouhlená na 2 desetinná místa</t>
  </si>
  <si>
    <t>Cena logistického zajištění dodávek celkem - dle jednotlivých zdravotnických zařízení v Kč bez DPH</t>
  </si>
  <si>
    <t>Cena logistického zajištění dodávek celkem - za všechna zdravotnická zařízení v součtu ****</t>
  </si>
  <si>
    <t>Další náklady, poplatky, služby**</t>
  </si>
  <si>
    <t>*   Předpokládané množství závozů a litrů bylo stanoveno na základě zkušeností jednotlivých zdravotnických zařízení s obdobným předmětem plnění z minulých let a na základě předpokládaných provozních potřeb po předpokládanou dobu plnění veřejné zakázky.</t>
  </si>
  <si>
    <t>**   Při stanovení způsobu účetování ceny za logistické zajištění dodávek vycházel zadavatel ze zkušeností jednotlivých zdravotnických zařízení s obdobným předmětem plnění z minulých let. Zadavatel umožňuje, aby uchazeč kromě poplatku ADR, atestů a silničního poplatku účtoval další náklady, poplatky a služby. Tyto další náklady, poplatky a služby je uchazeč povinen vyčíslit dle shora uvedené tabulky tak, aby jeho nabídka byla porovnatelná s nabídkami ostatních uchazečů. V případě, že uchazeč nebude účtovat další náklady, poplatky a služby, uvede tuto skutečnost do tabulky vložením symbolu u "---" nebo příslušnou část tabulky vypustí.</t>
  </si>
  <si>
    <t>****   Cena logistického zajištění dodávek za všechna zdravotnická zařízení v součtu bude stanovena jako součet cen logistického zajištění dodávek do jednotlivých zdravotnických zařízení.</t>
  </si>
  <si>
    <t>***   Předpokládané množství plnění pro účtování jednotek stanoví uchazeč na základě ostatních údajů uvedených v zadávací dokumentaci (např. předpokládané množství závozů, spotřeby litrů).</t>
  </si>
  <si>
    <t>Počet zásobníků **</t>
  </si>
  <si>
    <t>*   Předpokládaná celková doba trvání servisu v rocích byla stanovena dle předpokládané doby plnění veřejné zakázky.</t>
  </si>
  <si>
    <t>**   Počet zásobníků odpovídá celkovému počtu zásobníků u všech zdravotnických zařízení, jež budou dodavatelem servisovány.</t>
  </si>
  <si>
    <t>***   Cena za servis zásobníků za dobu trvání veřejné zakázky bude stanovena jako součin hodnoty odpovídající předpokládané celkové době trvání servisu a hodnoty odpovídající počtu zásobníků a hodnoty odpovídající ceně servisu jednoho kusu zásobníků za jeden rok.</t>
  </si>
  <si>
    <t>Kategorie zásobníku</t>
  </si>
  <si>
    <t>Zásobník o objemu do 9.000 litrů (včetně)</t>
  </si>
  <si>
    <t>Zásobník o objemu nad 9.000 litrů</t>
  </si>
  <si>
    <t>*   Předpokládaná celková doba trvání nájmu v rocích byla stanovena dle předpokládané doby plnění veřejné zakázky.</t>
  </si>
  <si>
    <t>**   Počet zásobníků odpovídá celkovému počtu zásobníků spadajících do příslušné kategorie, jež budou zdravotnická zařízení užívat na základě nájemních vztahů.</t>
  </si>
  <si>
    <t>***   Cena za nájem zásobníků za dobu trvání veřejné zakázky bude stanovena jako součin hodnoty odpovídající předpokládané celkové době trvání nájmu, hodnoty odpovídající počtu zásobníků a hodnoty odpovídající ceně nájmu jednoho kusu zásobníku spadajícího do příslušné kategorie za jeden rok.</t>
  </si>
  <si>
    <t>Celková hodnota</t>
  </si>
  <si>
    <t>Nabídková cena v Kč bez DPH*</t>
  </si>
  <si>
    <t>*   Nabídková cena bude stanovena jako součet celkových hodnot z listů č. 1) až 4).</t>
  </si>
  <si>
    <r>
      <t xml:space="preserve">Cena za jednotku v Kč bez DPH </t>
    </r>
    <r>
      <rPr>
        <u val="single"/>
        <sz val="11"/>
        <color theme="1"/>
        <rFont val="Calibri"/>
        <family val="2"/>
        <scheme val="minor"/>
      </rPr>
      <t>(doplní uchazeč)</t>
    </r>
  </si>
  <si>
    <r>
      <t>Cena za jednotku v Kč bez DPH</t>
    </r>
    <r>
      <rPr>
        <u val="single"/>
        <sz val="11"/>
        <color theme="1"/>
        <rFont val="Calibri"/>
        <family val="2"/>
        <scheme val="minor"/>
      </rPr>
      <t xml:space="preserve"> (doplní uchazeč)</t>
    </r>
  </si>
  <si>
    <r>
      <t xml:space="preserve">Jednotka </t>
    </r>
    <r>
      <rPr>
        <u val="single"/>
        <sz val="11"/>
        <color theme="1"/>
        <rFont val="Calibri"/>
        <family val="2"/>
        <scheme val="minor"/>
      </rPr>
      <t>(doplní uchazeč)</t>
    </r>
  </si>
  <si>
    <r>
      <t xml:space="preserve">Předpokládané množství plnění pro účtování jednotek*** </t>
    </r>
    <r>
      <rPr>
        <u val="single"/>
        <sz val="11"/>
        <color theme="1"/>
        <rFont val="Calibri"/>
        <family val="2"/>
        <scheme val="minor"/>
      </rPr>
      <t>(doplní uchazeč)</t>
    </r>
  </si>
  <si>
    <t>2) Cena logistického zajištění dodávek</t>
  </si>
  <si>
    <t xml:space="preserve">1) Cena medicinálního kyslíku </t>
  </si>
  <si>
    <t>3) Cena za servis zásobníků</t>
  </si>
  <si>
    <t>4) Cena za nájem zásobníků</t>
  </si>
  <si>
    <r>
      <rPr>
        <b/>
        <sz val="11"/>
        <color theme="1"/>
        <rFont val="Calibri"/>
        <family val="2"/>
        <scheme val="minor"/>
      </rPr>
      <t>Název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4" tint="-0.24997000396251678"/>
        <rFont val="Calibri"/>
        <family val="2"/>
        <scheme val="minor"/>
      </rPr>
      <t>(doplní uchazeč)</t>
    </r>
  </si>
  <si>
    <t>Cena za servis zásobníků za dobu trvání veřejné zakázky
v Kč bez DPH ***</t>
  </si>
  <si>
    <r>
      <t xml:space="preserve">Cena servisu jednoho kusu zásobníku za jeden rok
v Kč bez DPH
</t>
    </r>
    <r>
      <rPr>
        <b/>
        <u val="single"/>
        <sz val="11"/>
        <rFont val="Calibri"/>
        <family val="2"/>
        <scheme val="minor"/>
      </rPr>
      <t>(doplní uchazeč)</t>
    </r>
  </si>
  <si>
    <r>
      <t xml:space="preserve">Cena ročního nájemného za jeden kus zásobníku
v Kč bez DPH
</t>
    </r>
    <r>
      <rPr>
        <b/>
        <u val="single"/>
        <sz val="11"/>
        <rFont val="Calibri"/>
        <family val="2"/>
        <scheme val="minor"/>
      </rPr>
      <t>(doplní uchazeč)</t>
    </r>
  </si>
  <si>
    <t xml:space="preserve">Cena ročního nájemného za jeden kus zásobníku
v Kč bez DPH
automaticky zaokrouhlená na 2 desetinná místa </t>
  </si>
  <si>
    <t>Předpokládaná celková doba trvání nájmu
v rocích *</t>
  </si>
  <si>
    <t>Cena za nájem zásobníků za dobu trvání veřejné zakázky
v Kč bez DPH ***</t>
  </si>
  <si>
    <t>Předpokládaná celková doba trvání servisu
v rocích *</t>
  </si>
  <si>
    <t>Předpokládaná množství spotřeby a předloha pro zpracování ceny plnění</t>
  </si>
  <si>
    <t>Cena za 1 litr medicinálního kyslíku
v Kč bez DPH
automaticky zaokrouhlená na 2 desetinná místa **</t>
  </si>
  <si>
    <r>
      <t xml:space="preserve">Cena za 1 litr medicinálního kyslíku
v Kč bez DPH
</t>
    </r>
    <r>
      <rPr>
        <b/>
        <u val="single"/>
        <sz val="11"/>
        <rFont val="Calibri"/>
        <family val="2"/>
        <scheme val="minor"/>
      </rPr>
      <t>(doplní uchazeč)</t>
    </r>
  </si>
  <si>
    <t>Cena za předpokládané množství litrů medicinálního kyslíku
v Kč bez DPH</t>
  </si>
  <si>
    <t xml:space="preserve">Cena servisu jednoho kusu zásobníku za jeden rok
v Kč bez DPH
automaticky zaokrouhlená na 2 desetinná místa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</si>
</sst>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8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/>
      <right/>
      <top style="thin">
        <color theme="0"/>
      </top>
      <bottom style="thin">
        <color theme="0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/>
      <right/>
      <top/>
      <bottom style="thin">
        <color theme="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  <border>
      <left/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medium"/>
      <top style="thin">
        <color theme="0"/>
      </top>
      <bottom style="medium"/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/>
      <top style="medium"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thin"/>
      <top style="thin">
        <color theme="0"/>
      </top>
      <bottom style="medium"/>
    </border>
    <border>
      <left style="thin">
        <color theme="0"/>
      </left>
      <right/>
      <top style="medium"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/>
      <right style="thin">
        <color theme="0"/>
      </right>
      <top style="medium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medium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/>
    </border>
    <border>
      <left style="medium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medium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medium"/>
      <top style="thin"/>
      <bottom style="thin">
        <color theme="0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1" xfId="0" applyNumberFormat="1" applyBorder="1"/>
    <xf numFmtId="164" fontId="4" fillId="0" borderId="1" xfId="0" applyNumberFormat="1" applyFont="1" applyBorder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vertical="center" wrapText="1"/>
    </xf>
    <xf numFmtId="164" fontId="0" fillId="3" borderId="13" xfId="0" applyNumberFormat="1" applyFont="1" applyFill="1" applyBorder="1" applyAlignment="1">
      <alignment horizontal="center" vertical="center" wrapText="1"/>
    </xf>
    <xf numFmtId="164" fontId="0" fillId="3" borderId="14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vertical="center" wrapText="1"/>
    </xf>
    <xf numFmtId="164" fontId="0" fillId="2" borderId="16" xfId="0" applyNumberFormat="1" applyFont="1" applyFill="1" applyBorder="1" applyAlignment="1">
      <alignment horizontal="center" vertical="center" wrapText="1"/>
    </xf>
    <xf numFmtId="164" fontId="0" fillId="2" borderId="17" xfId="0" applyNumberFormat="1" applyFont="1" applyFill="1" applyBorder="1" applyAlignment="1">
      <alignment horizontal="center" vertical="center" wrapText="1"/>
    </xf>
    <xf numFmtId="0" fontId="0" fillId="4" borderId="13" xfId="0" applyFont="1" applyFill="1" applyBorder="1" applyAlignment="1" applyProtection="1">
      <alignment horizontal="center" vertical="center" wrapText="1"/>
      <protection locked="0"/>
    </xf>
    <xf numFmtId="0" fontId="0" fillId="4" borderId="14" xfId="0" applyFont="1" applyFill="1" applyBorder="1" applyAlignment="1" applyProtection="1">
      <alignment horizontal="center" vertical="center" wrapText="1"/>
      <protection locked="0"/>
    </xf>
    <xf numFmtId="0" fontId="0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164" fontId="12" fillId="5" borderId="21" xfId="0" applyNumberFormat="1" applyFont="1" applyFill="1" applyBorder="1" applyAlignment="1">
      <alignment horizontal="center" vertical="center" wrapText="1"/>
    </xf>
    <xf numFmtId="164" fontId="12" fillId="5" borderId="22" xfId="0" applyNumberFormat="1" applyFont="1" applyFill="1" applyBorder="1" applyAlignment="1">
      <alignment horizontal="center" vertical="center" wrapText="1"/>
    </xf>
    <xf numFmtId="164" fontId="12" fillId="5" borderId="23" xfId="0" applyNumberFormat="1" applyFont="1" applyFill="1" applyBorder="1" applyAlignment="1">
      <alignment horizontal="center" vertical="center" wrapText="1"/>
    </xf>
    <xf numFmtId="164" fontId="12" fillId="5" borderId="24" xfId="0" applyNumberFormat="1" applyFont="1" applyFill="1" applyBorder="1" applyAlignment="1">
      <alignment horizontal="center" vertical="center" wrapText="1"/>
    </xf>
    <xf numFmtId="164" fontId="12" fillId="5" borderId="0" xfId="0" applyNumberFormat="1" applyFont="1" applyFill="1" applyBorder="1" applyAlignment="1">
      <alignment horizontal="center" vertical="center" wrapText="1"/>
    </xf>
    <xf numFmtId="164" fontId="12" fillId="5" borderId="25" xfId="0" applyNumberFormat="1" applyFont="1" applyFill="1" applyBorder="1" applyAlignment="1">
      <alignment horizontal="center" vertical="center" wrapText="1"/>
    </xf>
    <xf numFmtId="164" fontId="12" fillId="5" borderId="26" xfId="0" applyNumberFormat="1" applyFont="1" applyFill="1" applyBorder="1" applyAlignment="1">
      <alignment horizontal="center" vertical="center" wrapText="1"/>
    </xf>
    <xf numFmtId="164" fontId="12" fillId="5" borderId="27" xfId="0" applyNumberFormat="1" applyFont="1" applyFill="1" applyBorder="1" applyAlignment="1">
      <alignment horizontal="center" vertical="center" wrapText="1"/>
    </xf>
    <xf numFmtId="164" fontId="12" fillId="5" borderId="2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3" fontId="12" fillId="6" borderId="29" xfId="0" applyNumberFormat="1" applyFont="1" applyFill="1" applyBorder="1" applyAlignment="1">
      <alignment horizontal="center" vertical="center" wrapText="1"/>
    </xf>
    <xf numFmtId="3" fontId="12" fillId="6" borderId="22" xfId="0" applyNumberFormat="1" applyFont="1" applyFill="1" applyBorder="1" applyAlignment="1">
      <alignment horizontal="center" vertical="center" wrapText="1"/>
    </xf>
    <xf numFmtId="3" fontId="12" fillId="6" borderId="30" xfId="0" applyNumberFormat="1" applyFont="1" applyFill="1" applyBorder="1" applyAlignment="1">
      <alignment horizontal="center" vertical="center" wrapText="1"/>
    </xf>
    <xf numFmtId="3" fontId="12" fillId="6" borderId="31" xfId="0" applyNumberFormat="1" applyFont="1" applyFill="1" applyBorder="1" applyAlignment="1">
      <alignment horizontal="center" vertical="center" wrapText="1"/>
    </xf>
    <xf numFmtId="3" fontId="12" fillId="6" borderId="0" xfId="0" applyNumberFormat="1" applyFont="1" applyFill="1" applyBorder="1" applyAlignment="1">
      <alignment horizontal="center" vertical="center" wrapText="1"/>
    </xf>
    <xf numFmtId="3" fontId="12" fillId="6" borderId="32" xfId="0" applyNumberFormat="1" applyFont="1" applyFill="1" applyBorder="1" applyAlignment="1">
      <alignment horizontal="center" vertical="center" wrapText="1"/>
    </xf>
    <xf numFmtId="3" fontId="12" fillId="6" borderId="33" xfId="0" applyNumberFormat="1" applyFont="1" applyFill="1" applyBorder="1" applyAlignment="1">
      <alignment horizontal="center" vertical="center" wrapText="1"/>
    </xf>
    <xf numFmtId="3" fontId="12" fillId="6" borderId="27" xfId="0" applyNumberFormat="1" applyFont="1" applyFill="1" applyBorder="1" applyAlignment="1">
      <alignment horizontal="center" vertical="center" wrapText="1"/>
    </xf>
    <xf numFmtId="3" fontId="12" fillId="6" borderId="3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0" fillId="7" borderId="31" xfId="0" applyNumberFormat="1" applyFill="1" applyBorder="1" applyAlignment="1" applyProtection="1">
      <alignment horizontal="center" vertical="center" wrapText="1"/>
      <protection locked="0"/>
    </xf>
    <xf numFmtId="0" fontId="0" fillId="7" borderId="0" xfId="0" applyNumberFormat="1" applyFill="1" applyBorder="1" applyAlignment="1" applyProtection="1">
      <alignment horizontal="center" vertical="center" wrapText="1"/>
      <protection locked="0"/>
    </xf>
    <xf numFmtId="0" fontId="0" fillId="7" borderId="32" xfId="0" applyNumberFormat="1" applyFill="1" applyBorder="1" applyAlignment="1" applyProtection="1">
      <alignment horizontal="center" vertical="center" wrapText="1"/>
      <protection locked="0"/>
    </xf>
    <xf numFmtId="0" fontId="0" fillId="7" borderId="33" xfId="0" applyNumberFormat="1" applyFill="1" applyBorder="1" applyAlignment="1" applyProtection="1">
      <alignment horizontal="center" vertical="center" wrapText="1"/>
      <protection locked="0"/>
    </xf>
    <xf numFmtId="0" fontId="0" fillId="7" borderId="27" xfId="0" applyNumberFormat="1" applyFill="1" applyBorder="1" applyAlignment="1" applyProtection="1">
      <alignment horizontal="center" vertical="center" wrapText="1"/>
      <protection locked="0"/>
    </xf>
    <xf numFmtId="0" fontId="0" fillId="7" borderId="34" xfId="0" applyNumberFormat="1" applyFill="1" applyBorder="1" applyAlignment="1" applyProtection="1">
      <alignment horizontal="center" vertical="center" wrapText="1"/>
      <protection locked="0"/>
    </xf>
    <xf numFmtId="164" fontId="0" fillId="0" borderId="24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164" fontId="0" fillId="2" borderId="24" xfId="0" applyNumberFormat="1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 wrapText="1"/>
    </xf>
    <xf numFmtId="164" fontId="0" fillId="2" borderId="26" xfId="0" applyNumberFormat="1" applyFill="1" applyBorder="1" applyAlignment="1">
      <alignment horizontal="center" vertical="center" wrapText="1"/>
    </xf>
    <xf numFmtId="164" fontId="0" fillId="2" borderId="27" xfId="0" applyNumberFormat="1" applyFill="1" applyBorder="1" applyAlignment="1">
      <alignment horizontal="center" vertical="center" wrapText="1"/>
    </xf>
    <xf numFmtId="164" fontId="0" fillId="2" borderId="28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2" borderId="41" xfId="0" applyFont="1" applyFill="1" applyBorder="1" applyAlignment="1">
      <alignment vertical="center" wrapText="1"/>
    </xf>
    <xf numFmtId="0" fontId="8" fillId="2" borderId="42" xfId="0" applyFont="1" applyFill="1" applyBorder="1" applyAlignment="1">
      <alignment vertical="center" wrapText="1"/>
    </xf>
    <xf numFmtId="0" fontId="8" fillId="2" borderId="43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8" fillId="2" borderId="44" xfId="0" applyNumberFormat="1" applyFont="1" applyFill="1" applyBorder="1" applyAlignment="1">
      <alignment horizontal="center" vertical="center" wrapText="1"/>
    </xf>
    <xf numFmtId="164" fontId="8" fillId="2" borderId="45" xfId="0" applyNumberFormat="1" applyFont="1" applyFill="1" applyBorder="1" applyAlignment="1">
      <alignment horizontal="center" vertical="center" wrapText="1"/>
    </xf>
    <xf numFmtId="164" fontId="8" fillId="2" borderId="46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8" fillId="2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" fontId="0" fillId="0" borderId="48" xfId="0" applyNumberForma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0" fillId="7" borderId="51" xfId="0" applyNumberFormat="1" applyFill="1" applyBorder="1" applyAlignment="1" applyProtection="1">
      <alignment horizontal="center" vertical="center" wrapText="1"/>
      <protection locked="0"/>
    </xf>
    <xf numFmtId="0" fontId="0" fillId="7" borderId="48" xfId="0" applyNumberFormat="1" applyFill="1" applyBorder="1" applyAlignment="1" applyProtection="1">
      <alignment horizontal="center" vertical="center" wrapText="1"/>
      <protection locked="0"/>
    </xf>
    <xf numFmtId="0" fontId="0" fillId="7" borderId="12" xfId="0" applyNumberFormat="1" applyFill="1" applyBorder="1" applyAlignment="1" applyProtection="1">
      <alignment horizontal="center" vertical="center" wrapText="1"/>
      <protection locked="0"/>
    </xf>
    <xf numFmtId="0" fontId="0" fillId="7" borderId="13" xfId="0" applyNumberFormat="1" applyFill="1" applyBorder="1" applyAlignment="1" applyProtection="1">
      <alignment horizontal="center" vertical="center" wrapText="1"/>
      <protection locked="0"/>
    </xf>
    <xf numFmtId="0" fontId="0" fillId="7" borderId="15" xfId="0" applyNumberFormat="1" applyFill="1" applyBorder="1" applyAlignment="1" applyProtection="1">
      <alignment horizontal="center" vertical="center" wrapText="1"/>
      <protection locked="0"/>
    </xf>
    <xf numFmtId="0" fontId="0" fillId="7" borderId="16" xfId="0" applyNumberFormat="1" applyFill="1" applyBorder="1" applyAlignment="1" applyProtection="1">
      <alignment horizontal="center" vertical="center" wrapText="1"/>
      <protection locked="0"/>
    </xf>
    <xf numFmtId="164" fontId="0" fillId="0" borderId="48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3" fontId="0" fillId="0" borderId="48" xfId="0" applyNumberForma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164" fontId="3" fillId="2" borderId="48" xfId="0" applyNumberFormat="1" applyFont="1" applyFill="1" applyBorder="1" applyAlignment="1">
      <alignment horizontal="center" vertical="center" wrapText="1"/>
    </xf>
    <xf numFmtId="164" fontId="3" fillId="2" borderId="52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59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10" fillId="2" borderId="69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62" xfId="0" applyFont="1" applyFill="1" applyBorder="1" applyAlignment="1">
      <alignment horizontal="center" vertical="center" wrapText="1"/>
    </xf>
    <xf numFmtId="0" fontId="0" fillId="7" borderId="68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72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7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53" xfId="0" applyNumberFormat="1" applyFont="1" applyBorder="1" applyAlignment="1">
      <alignment horizontal="center" vertical="center" wrapText="1"/>
    </xf>
    <xf numFmtId="164" fontId="0" fillId="0" borderId="54" xfId="0" applyNumberFormat="1" applyFont="1" applyBorder="1" applyAlignment="1">
      <alignment horizontal="center" vertical="center" wrapText="1"/>
    </xf>
    <xf numFmtId="164" fontId="0" fillId="0" borderId="63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74" xfId="0" applyNumberFormat="1" applyFont="1" applyBorder="1" applyAlignment="1">
      <alignment horizontal="center" vertical="center" wrapText="1"/>
    </xf>
    <xf numFmtId="164" fontId="0" fillId="0" borderId="66" xfId="0" applyNumberFormat="1" applyFont="1" applyBorder="1" applyAlignment="1">
      <alignment horizontal="center" vertical="center" wrapText="1"/>
    </xf>
    <xf numFmtId="164" fontId="0" fillId="0" borderId="67" xfId="0" applyNumberFormat="1" applyFont="1" applyBorder="1" applyAlignment="1">
      <alignment horizontal="center" vertical="center" wrapText="1"/>
    </xf>
    <xf numFmtId="1" fontId="0" fillId="0" borderId="68" xfId="0" applyNumberFormat="1" applyFont="1" applyFill="1" applyBorder="1" applyAlignment="1">
      <alignment horizontal="center" vertical="center" wrapText="1"/>
    </xf>
    <xf numFmtId="1" fontId="0" fillId="0" borderId="54" xfId="0" applyNumberFormat="1" applyFont="1" applyFill="1" applyBorder="1" applyAlignment="1">
      <alignment horizontal="center" vertical="center" wrapText="1"/>
    </xf>
    <xf numFmtId="1" fontId="0" fillId="0" borderId="60" xfId="0" applyNumberFormat="1" applyFont="1" applyFill="1" applyBorder="1" applyAlignment="1">
      <alignment horizontal="center" vertical="center" wrapText="1"/>
    </xf>
    <xf numFmtId="1" fontId="0" fillId="0" borderId="70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71" xfId="0" applyNumberFormat="1" applyFont="1" applyFill="1" applyBorder="1" applyAlignment="1">
      <alignment horizontal="center" vertical="center" wrapText="1"/>
    </xf>
    <xf numFmtId="1" fontId="0" fillId="0" borderId="72" xfId="0" applyNumberFormat="1" applyFont="1" applyFill="1" applyBorder="1" applyAlignment="1">
      <alignment horizontal="center" vertical="center" wrapText="1"/>
    </xf>
    <xf numFmtId="1" fontId="0" fillId="0" borderId="66" xfId="0" applyNumberFormat="1" applyFont="1" applyFill="1" applyBorder="1" applyAlignment="1">
      <alignment horizontal="center" vertical="center" wrapText="1"/>
    </xf>
    <xf numFmtId="1" fontId="0" fillId="0" borderId="73" xfId="0" applyNumberFormat="1" applyFont="1" applyFill="1" applyBorder="1" applyAlignment="1">
      <alignment horizontal="center" vertical="center" wrapText="1"/>
    </xf>
    <xf numFmtId="3" fontId="0" fillId="0" borderId="68" xfId="0" applyNumberFormat="1" applyFont="1" applyFill="1" applyBorder="1" applyAlignment="1">
      <alignment horizontal="center" vertical="center" wrapText="1"/>
    </xf>
    <xf numFmtId="3" fontId="0" fillId="0" borderId="54" xfId="0" applyNumberFormat="1" applyFont="1" applyFill="1" applyBorder="1" applyAlignment="1">
      <alignment horizontal="center" vertical="center" wrapText="1"/>
    </xf>
    <xf numFmtId="3" fontId="0" fillId="0" borderId="60" xfId="0" applyNumberFormat="1" applyFont="1" applyFill="1" applyBorder="1" applyAlignment="1">
      <alignment horizontal="center" vertical="center" wrapText="1"/>
    </xf>
    <xf numFmtId="3" fontId="0" fillId="0" borderId="70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71" xfId="0" applyNumberFormat="1" applyFont="1" applyFill="1" applyBorder="1" applyAlignment="1">
      <alignment horizontal="center" vertical="center" wrapText="1"/>
    </xf>
    <xf numFmtId="3" fontId="0" fillId="0" borderId="72" xfId="0" applyNumberFormat="1" applyFont="1" applyFill="1" applyBorder="1" applyAlignment="1">
      <alignment horizontal="center" vertical="center" wrapText="1"/>
    </xf>
    <xf numFmtId="3" fontId="0" fillId="0" borderId="66" xfId="0" applyNumberFormat="1" applyFont="1" applyFill="1" applyBorder="1" applyAlignment="1">
      <alignment horizontal="center" vertical="center" wrapText="1"/>
    </xf>
    <xf numFmtId="3" fontId="0" fillId="0" borderId="73" xfId="0" applyNumberFormat="1" applyFont="1" applyFill="1" applyBorder="1" applyAlignment="1">
      <alignment horizontal="center" vertical="center" wrapText="1"/>
    </xf>
    <xf numFmtId="164" fontId="0" fillId="2" borderId="68" xfId="0" applyNumberFormat="1" applyFont="1" applyFill="1" applyBorder="1" applyAlignment="1">
      <alignment horizontal="center" vertical="center" wrapText="1"/>
    </xf>
    <xf numFmtId="164" fontId="0" fillId="2" borderId="54" xfId="0" applyNumberFormat="1" applyFont="1" applyFill="1" applyBorder="1" applyAlignment="1">
      <alignment horizontal="center" vertical="center" wrapText="1"/>
    </xf>
    <xf numFmtId="164" fontId="0" fillId="2" borderId="55" xfId="0" applyNumberFormat="1" applyFont="1" applyFill="1" applyBorder="1" applyAlignment="1">
      <alignment horizontal="center" vertical="center" wrapText="1"/>
    </xf>
    <xf numFmtId="164" fontId="0" fillId="2" borderId="70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2" borderId="75" xfId="0" applyNumberFormat="1" applyFont="1" applyFill="1" applyBorder="1" applyAlignment="1">
      <alignment horizontal="center" vertical="center" wrapText="1"/>
    </xf>
    <xf numFmtId="164" fontId="0" fillId="2" borderId="72" xfId="0" applyNumberFormat="1" applyFont="1" applyFill="1" applyBorder="1" applyAlignment="1">
      <alignment horizontal="center" vertical="center" wrapText="1"/>
    </xf>
    <xf numFmtId="164" fontId="0" fillId="2" borderId="66" xfId="0" applyNumberFormat="1" applyFont="1" applyFill="1" applyBorder="1" applyAlignment="1">
      <alignment horizontal="center" vertical="center" wrapText="1"/>
    </xf>
    <xf numFmtId="164" fontId="0" fillId="2" borderId="76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7" borderId="81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78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82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57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6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83" xfId="0" applyNumberFormat="1" applyFont="1" applyBorder="1" applyAlignment="1">
      <alignment horizontal="center" vertical="center" wrapText="1"/>
    </xf>
    <xf numFmtId="164" fontId="0" fillId="0" borderId="78" xfId="0" applyNumberFormat="1" applyFont="1" applyBorder="1" applyAlignment="1">
      <alignment horizontal="center" vertical="center" wrapText="1"/>
    </xf>
    <xf numFmtId="164" fontId="0" fillId="0" borderId="79" xfId="0" applyNumberFormat="1" applyFont="1" applyBorder="1" applyAlignment="1">
      <alignment horizontal="center" vertical="center" wrapText="1"/>
    </xf>
    <xf numFmtId="164" fontId="0" fillId="0" borderId="56" xfId="0" applyNumberFormat="1" applyFont="1" applyBorder="1" applyAlignment="1">
      <alignment horizontal="center" vertical="center" wrapText="1"/>
    </xf>
    <xf numFmtId="164" fontId="0" fillId="0" borderId="57" xfId="0" applyNumberFormat="1" applyFont="1" applyBorder="1" applyAlignment="1">
      <alignment horizontal="center" vertical="center" wrapText="1"/>
    </xf>
    <xf numFmtId="164" fontId="0" fillId="0" borderId="80" xfId="0" applyNumberFormat="1" applyFont="1" applyBorder="1" applyAlignment="1">
      <alignment horizontal="center" vertical="center" wrapText="1"/>
    </xf>
    <xf numFmtId="1" fontId="0" fillId="0" borderId="81" xfId="0" applyNumberFormat="1" applyFont="1" applyFill="1" applyBorder="1" applyAlignment="1">
      <alignment horizontal="center" vertical="center" wrapText="1"/>
    </xf>
    <xf numFmtId="1" fontId="0" fillId="0" borderId="78" xfId="0" applyNumberFormat="1" applyFont="1" applyFill="1" applyBorder="1" applyAlignment="1">
      <alignment horizontal="center" vertical="center" wrapText="1"/>
    </xf>
    <xf numFmtId="1" fontId="0" fillId="0" borderId="82" xfId="0" applyNumberFormat="1" applyFont="1" applyFill="1" applyBorder="1" applyAlignment="1">
      <alignment horizontal="center" vertical="center" wrapText="1"/>
    </xf>
    <xf numFmtId="1" fontId="0" fillId="0" borderId="69" xfId="0" applyNumberFormat="1" applyFont="1" applyFill="1" applyBorder="1" applyAlignment="1">
      <alignment horizontal="center" vertical="center" wrapText="1"/>
    </xf>
    <xf numFmtId="1" fontId="0" fillId="0" borderId="57" xfId="0" applyNumberFormat="1" applyFont="1" applyFill="1" applyBorder="1" applyAlignment="1">
      <alignment horizontal="center" vertical="center" wrapText="1"/>
    </xf>
    <xf numFmtId="1" fontId="0" fillId="0" borderId="62" xfId="0" applyNumberFormat="1" applyFont="1" applyFill="1" applyBorder="1" applyAlignment="1">
      <alignment horizontal="center" vertical="center" wrapText="1"/>
    </xf>
    <xf numFmtId="3" fontId="0" fillId="0" borderId="81" xfId="0" applyNumberFormat="1" applyFont="1" applyFill="1" applyBorder="1" applyAlignment="1">
      <alignment horizontal="center" vertical="center" wrapText="1"/>
    </xf>
    <xf numFmtId="3" fontId="0" fillId="0" borderId="78" xfId="0" applyNumberFormat="1" applyFont="1" applyFill="1" applyBorder="1" applyAlignment="1">
      <alignment horizontal="center" vertical="center" wrapText="1"/>
    </xf>
    <xf numFmtId="3" fontId="0" fillId="0" borderId="82" xfId="0" applyNumberFormat="1" applyFont="1" applyFill="1" applyBorder="1" applyAlignment="1">
      <alignment horizontal="center" vertical="center" wrapText="1"/>
    </xf>
    <xf numFmtId="3" fontId="0" fillId="0" borderId="69" xfId="0" applyNumberFormat="1" applyFont="1" applyFill="1" applyBorder="1" applyAlignment="1">
      <alignment horizontal="center" vertical="center" wrapText="1"/>
    </xf>
    <xf numFmtId="3" fontId="0" fillId="0" borderId="57" xfId="0" applyNumberFormat="1" applyFont="1" applyFill="1" applyBorder="1" applyAlignment="1">
      <alignment horizontal="center" vertical="center" wrapText="1"/>
    </xf>
    <xf numFmtId="3" fontId="0" fillId="0" borderId="62" xfId="0" applyNumberFormat="1" applyFont="1" applyFill="1" applyBorder="1" applyAlignment="1">
      <alignment horizontal="center" vertical="center" wrapText="1"/>
    </xf>
    <xf numFmtId="164" fontId="0" fillId="2" borderId="81" xfId="0" applyNumberFormat="1" applyFont="1" applyFill="1" applyBorder="1" applyAlignment="1">
      <alignment horizontal="center" vertical="center" wrapText="1"/>
    </xf>
    <xf numFmtId="164" fontId="0" fillId="2" borderId="78" xfId="0" applyNumberFormat="1" applyFont="1" applyFill="1" applyBorder="1" applyAlignment="1">
      <alignment horizontal="center" vertical="center" wrapText="1"/>
    </xf>
    <xf numFmtId="164" fontId="0" fillId="2" borderId="84" xfId="0" applyNumberFormat="1" applyFont="1" applyFill="1" applyBorder="1" applyAlignment="1">
      <alignment horizontal="center" vertical="center" wrapText="1"/>
    </xf>
    <xf numFmtId="164" fontId="0" fillId="2" borderId="69" xfId="0" applyNumberFormat="1" applyFont="1" applyFill="1" applyBorder="1" applyAlignment="1">
      <alignment horizontal="center" vertical="center" wrapText="1"/>
    </xf>
    <xf numFmtId="164" fontId="0" fillId="2" borderId="57" xfId="0" applyNumberFormat="1" applyFont="1" applyFill="1" applyBorder="1" applyAlignment="1">
      <alignment horizontal="center" vertical="center" wrapText="1"/>
    </xf>
    <xf numFmtId="164" fontId="0" fillId="2" borderId="58" xfId="0" applyNumberFormat="1" applyFont="1" applyFill="1" applyBorder="1" applyAlignment="1">
      <alignment horizontal="center" vertical="center" wrapText="1"/>
    </xf>
    <xf numFmtId="164" fontId="8" fillId="2" borderId="27" xfId="0" applyNumberFormat="1" applyFont="1" applyFill="1" applyBorder="1" applyAlignment="1">
      <alignment horizontal="center" vertical="center" wrapText="1"/>
    </xf>
    <xf numFmtId="164" fontId="8" fillId="2" borderId="28" xfId="0" applyNumberFormat="1" applyFont="1" applyFill="1" applyBorder="1" applyAlignment="1">
      <alignment horizontal="center" vertical="center" wrapText="1"/>
    </xf>
    <xf numFmtId="0" fontId="8" fillId="2" borderId="85" xfId="0" applyFont="1" applyFill="1" applyBorder="1" applyAlignment="1">
      <alignment horizontal="left" vertical="center" wrapText="1"/>
    </xf>
    <xf numFmtId="0" fontId="8" fillId="2" borderId="45" xfId="0" applyFont="1" applyFill="1" applyBorder="1" applyAlignment="1">
      <alignment horizontal="left" vertical="center" wrapText="1"/>
    </xf>
    <xf numFmtId="0" fontId="8" fillId="2" borderId="8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ont>
        <color auto="1"/>
      </font>
      <fill>
        <patternFill>
          <bgColor theme="9" tint="0.3999499976634979"/>
        </patternFill>
      </fill>
      <border/>
    </dxf>
    <dxf>
      <fill>
        <patternFill>
          <bgColor rgb="FFFF7C80"/>
        </patternFill>
      </fill>
      <border/>
    </dxf>
    <dxf>
      <fill>
        <patternFill>
          <bgColor rgb="FFFF7C80"/>
        </patternFill>
      </fill>
      <border/>
    </dxf>
    <dxf>
      <fill>
        <patternFill>
          <bgColor rgb="FFFF7C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zoomScaleSheetLayoutView="100" zoomScalePageLayoutView="75" workbookViewId="0" topLeftCell="A1">
      <selection activeCell="H24" sqref="H24"/>
    </sheetView>
  </sheetViews>
  <sheetFormatPr defaultColWidth="9.140625" defaultRowHeight="15"/>
  <cols>
    <col min="1" max="4" width="6.57421875" style="0" customWidth="1"/>
    <col min="5" max="10" width="15.57421875" style="0" customWidth="1"/>
    <col min="11" max="14" width="6.57421875" style="0" customWidth="1"/>
  </cols>
  <sheetData>
    <row r="1" spans="1:14" ht="21">
      <c r="A1" s="52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21">
      <c r="A3" s="52" t="s">
        <v>61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thickBot="1">
      <c r="A6" s="1"/>
      <c r="B6" s="1"/>
      <c r="C6" s="1"/>
      <c r="D6" s="1"/>
      <c r="E6" s="5"/>
      <c r="F6" s="5"/>
      <c r="G6" s="5"/>
      <c r="H6" s="5"/>
      <c r="I6" s="5"/>
      <c r="J6" s="5"/>
      <c r="K6" s="1"/>
      <c r="L6" s="1"/>
      <c r="M6" s="1"/>
      <c r="N6" s="1"/>
    </row>
    <row r="7" spans="1:14" ht="15" customHeight="1">
      <c r="A7" s="1"/>
      <c r="B7" s="1"/>
      <c r="C7" s="1"/>
      <c r="D7" s="3"/>
      <c r="E7" s="53" t="s">
        <v>43</v>
      </c>
      <c r="F7" s="54"/>
      <c r="G7" s="55"/>
      <c r="H7" s="43">
        <f>'1) Cena med. kyslíku'!A26+'2) Cena log. zajištění'!A50+'3) Cena za servis'!O18+'4) Cena za nájem'!Q14</f>
        <v>0</v>
      </c>
      <c r="I7" s="44"/>
      <c r="J7" s="45"/>
      <c r="K7" s="4"/>
      <c r="L7" s="1"/>
      <c r="M7" s="1"/>
      <c r="N7" s="1"/>
    </row>
    <row r="8" spans="1:14" ht="15" customHeight="1">
      <c r="A8" s="1"/>
      <c r="B8" s="1"/>
      <c r="C8" s="1"/>
      <c r="D8" s="3"/>
      <c r="E8" s="56"/>
      <c r="F8" s="57"/>
      <c r="G8" s="58"/>
      <c r="H8" s="46"/>
      <c r="I8" s="47"/>
      <c r="J8" s="48"/>
      <c r="K8" s="4"/>
      <c r="L8" s="1"/>
      <c r="M8" s="1"/>
      <c r="N8" s="1"/>
    </row>
    <row r="9" spans="1:14" ht="44.25" customHeight="1" thickBot="1">
      <c r="A9" s="1"/>
      <c r="B9" s="1"/>
      <c r="C9" s="1"/>
      <c r="D9" s="3"/>
      <c r="E9" s="59"/>
      <c r="F9" s="60"/>
      <c r="G9" s="61"/>
      <c r="H9" s="49"/>
      <c r="I9" s="50"/>
      <c r="J9" s="51"/>
      <c r="K9" s="4"/>
      <c r="L9" s="1"/>
      <c r="M9" s="1"/>
      <c r="N9" s="1"/>
    </row>
    <row r="10" spans="1:14" ht="15">
      <c r="A10" s="1"/>
      <c r="B10" s="1"/>
      <c r="C10" s="1"/>
      <c r="D10" s="1"/>
      <c r="E10" s="2"/>
      <c r="F10" s="2"/>
      <c r="G10" s="2"/>
      <c r="H10" s="2"/>
      <c r="I10" s="2"/>
      <c r="J10" s="2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40" t="s">
        <v>44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sheetProtection selectLockedCells="1"/>
  <mergeCells count="6">
    <mergeCell ref="A14:N14"/>
    <mergeCell ref="H7:J9"/>
    <mergeCell ref="A1:N1"/>
    <mergeCell ref="A2:N2"/>
    <mergeCell ref="A3:N3"/>
    <mergeCell ref="E7:G9"/>
  </mergeCells>
  <printOptions/>
  <pageMargins left="0.7" right="0.7" top="0.787401575" bottom="0.787401575" header="0.3" footer="0.3"/>
  <pageSetup fitToHeight="0" fitToWidth="1" horizontalDpi="600" verticalDpi="600" orientation="landscape" paperSize="9" scale="89" r:id="rId1"/>
  <headerFooter>
    <oddFooter>&amp;LZadávací dokumentace &amp;"-,Tučné"CEKK0516&amp;"-,Obyčejné" – příloha č. 8&amp;RStránka &amp;"-,Tučné"&amp;P&amp;"-,Obyčejné" z &amp;"-,Tučné"&amp;N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zoomScaleSheetLayoutView="100" zoomScalePageLayoutView="75" workbookViewId="0" topLeftCell="A1">
      <selection activeCell="K6" sqref="K6:M8"/>
    </sheetView>
  </sheetViews>
  <sheetFormatPr defaultColWidth="9.140625" defaultRowHeight="15"/>
  <cols>
    <col min="1" max="1" width="10.00390625" style="0" customWidth="1"/>
    <col min="2" max="13" width="10.421875" style="0" customWidth="1"/>
    <col min="14" max="14" width="10.00390625" style="0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>
      <c r="A2" s="62" t="s">
        <v>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.75" thickBo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"/>
    </row>
    <row r="4" spans="1:14" ht="15" customHeight="1">
      <c r="A4" s="3"/>
      <c r="B4" s="81" t="s">
        <v>63</v>
      </c>
      <c r="C4" s="82"/>
      <c r="D4" s="83"/>
      <c r="E4" s="87" t="s">
        <v>62</v>
      </c>
      <c r="F4" s="82"/>
      <c r="G4" s="83"/>
      <c r="H4" s="87" t="s">
        <v>2</v>
      </c>
      <c r="I4" s="82"/>
      <c r="J4" s="83"/>
      <c r="K4" s="82" t="s">
        <v>64</v>
      </c>
      <c r="L4" s="82"/>
      <c r="M4" s="89"/>
      <c r="N4" s="4"/>
    </row>
    <row r="5" spans="1:14" ht="93" customHeight="1" thickBot="1">
      <c r="A5" s="3"/>
      <c r="B5" s="84"/>
      <c r="C5" s="85"/>
      <c r="D5" s="86"/>
      <c r="E5" s="88"/>
      <c r="F5" s="85"/>
      <c r="G5" s="86"/>
      <c r="H5" s="88"/>
      <c r="I5" s="85"/>
      <c r="J5" s="86"/>
      <c r="K5" s="85"/>
      <c r="L5" s="85"/>
      <c r="M5" s="90"/>
      <c r="N5" s="4"/>
    </row>
    <row r="6" spans="1:14" ht="15">
      <c r="A6" s="3"/>
      <c r="B6" s="91"/>
      <c r="C6" s="92"/>
      <c r="D6" s="93"/>
      <c r="E6" s="97">
        <f>ROUND(B6,2)</f>
        <v>0</v>
      </c>
      <c r="F6" s="98"/>
      <c r="G6" s="99"/>
      <c r="H6" s="103">
        <v>345000</v>
      </c>
      <c r="I6" s="104"/>
      <c r="J6" s="105"/>
      <c r="K6" s="109">
        <f>E6*H6</f>
        <v>0</v>
      </c>
      <c r="L6" s="110"/>
      <c r="M6" s="111"/>
      <c r="N6" s="4"/>
    </row>
    <row r="7" spans="1:14" ht="15">
      <c r="A7" s="3"/>
      <c r="B7" s="91"/>
      <c r="C7" s="92"/>
      <c r="D7" s="93"/>
      <c r="E7" s="97"/>
      <c r="F7" s="98"/>
      <c r="G7" s="99"/>
      <c r="H7" s="103"/>
      <c r="I7" s="104"/>
      <c r="J7" s="105"/>
      <c r="K7" s="109"/>
      <c r="L7" s="110"/>
      <c r="M7" s="111"/>
      <c r="N7" s="4"/>
    </row>
    <row r="8" spans="1:14" ht="15.75" thickBot="1">
      <c r="A8" s="3"/>
      <c r="B8" s="94"/>
      <c r="C8" s="95"/>
      <c r="D8" s="96"/>
      <c r="E8" s="100"/>
      <c r="F8" s="101"/>
      <c r="G8" s="102"/>
      <c r="H8" s="106"/>
      <c r="I8" s="107"/>
      <c r="J8" s="108"/>
      <c r="K8" s="112"/>
      <c r="L8" s="113"/>
      <c r="M8" s="114"/>
      <c r="N8" s="4"/>
    </row>
    <row r="9" spans="1:14" ht="15">
      <c r="A9" s="1"/>
      <c r="B9" s="2"/>
      <c r="C9" s="7"/>
      <c r="D9" s="2"/>
      <c r="E9" s="8"/>
      <c r="F9" s="2"/>
      <c r="G9" s="2"/>
      <c r="H9" s="2"/>
      <c r="I9" s="2"/>
      <c r="J9" s="2"/>
      <c r="K9" s="2"/>
      <c r="L9" s="2"/>
      <c r="M9" s="2"/>
      <c r="N9" s="1"/>
    </row>
    <row r="10" spans="1:14" ht="15">
      <c r="A10" s="1"/>
      <c r="B10" s="1"/>
      <c r="C10" s="1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63" t="s">
        <v>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/>
    </row>
    <row r="14" spans="1:14" ht="15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8"/>
    </row>
    <row r="15" spans="1:14" ht="15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</row>
    <row r="16" spans="1:14" ht="15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</row>
    <row r="17" spans="1:14" ht="15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</row>
    <row r="18" spans="1:14" ht="15">
      <c r="A18" s="72" t="s">
        <v>4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4"/>
    </row>
    <row r="19" spans="1:14" ht="15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7"/>
    </row>
    <row r="20" spans="1:14" ht="1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7"/>
    </row>
    <row r="21" spans="1:14" ht="15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7"/>
    </row>
    <row r="22" spans="1:14" ht="15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80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0">
        <f>K6</f>
        <v>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sheetProtection selectLockedCells="1"/>
  <mergeCells count="11">
    <mergeCell ref="A2:N2"/>
    <mergeCell ref="A13:N17"/>
    <mergeCell ref="A18:N22"/>
    <mergeCell ref="B4:D5"/>
    <mergeCell ref="E4:G5"/>
    <mergeCell ref="H4:J5"/>
    <mergeCell ref="K4:M5"/>
    <mergeCell ref="B6:D8"/>
    <mergeCell ref="E6:G8"/>
    <mergeCell ref="H6:J8"/>
    <mergeCell ref="K6:M8"/>
  </mergeCells>
  <conditionalFormatting sqref="E6:G8">
    <cfRule type="expression" priority="1" dxfId="1">
      <formula>$B$6=""</formula>
    </cfRule>
    <cfRule type="expression" priority="2" dxfId="1">
      <formula>$E$6=0</formula>
    </cfRule>
    <cfRule type="expression" priority="3" dxfId="1">
      <formula>$E$6&lt;0</formula>
    </cfRule>
    <cfRule type="expression" priority="4" dxfId="34">
      <formula>$E$6&gt;0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90" r:id="rId1"/>
  <headerFooter>
    <oddFooter>&amp;LZadávací dokumentace &amp;"-,Tučné"CEKK0516&amp;"-,Obyčejné" – příloha č. 8&amp;RStránka &amp;"-,Tučné"&amp;P&amp;"-,Obyčejné" z &amp;"-,Tučné"&amp;N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SheetLayoutView="100" zoomScalePageLayoutView="75" workbookViewId="0" topLeftCell="A1">
      <selection activeCell="A2" sqref="A2:H2"/>
    </sheetView>
  </sheetViews>
  <sheetFormatPr defaultColWidth="9.140625" defaultRowHeight="15"/>
  <cols>
    <col min="1" max="1" width="27.57421875" style="12" customWidth="1"/>
    <col min="2" max="8" width="19.28125" style="12" customWidth="1"/>
    <col min="9" max="16384" width="9.140625" style="12" customWidth="1"/>
  </cols>
  <sheetData>
    <row r="1" spans="1:8" ht="15">
      <c r="A1" s="11"/>
      <c r="B1" s="11"/>
      <c r="C1" s="11"/>
      <c r="D1" s="11"/>
      <c r="E1" s="11"/>
      <c r="F1" s="11"/>
      <c r="G1" s="11"/>
      <c r="H1" s="11"/>
    </row>
    <row r="2" spans="1:8" ht="18.75">
      <c r="A2" s="116" t="s">
        <v>49</v>
      </c>
      <c r="B2" s="117"/>
      <c r="C2" s="117"/>
      <c r="D2" s="117"/>
      <c r="E2" s="117"/>
      <c r="F2" s="117"/>
      <c r="G2" s="117"/>
      <c r="H2" s="118"/>
    </row>
    <row r="3" spans="1:8" ht="15.75" thickBot="1">
      <c r="A3" s="11"/>
      <c r="B3" s="11"/>
      <c r="C3" s="11"/>
      <c r="D3" s="11"/>
      <c r="E3" s="11"/>
      <c r="F3" s="11"/>
      <c r="G3" s="11"/>
      <c r="H3" s="11"/>
    </row>
    <row r="4" spans="1:8" ht="32.25" customHeight="1" thickBot="1">
      <c r="A4" s="29" t="s">
        <v>5</v>
      </c>
      <c r="B4" s="30" t="s">
        <v>6</v>
      </c>
      <c r="C4" s="30" t="s">
        <v>8</v>
      </c>
      <c r="D4" s="30" t="s">
        <v>9</v>
      </c>
      <c r="E4" s="30" t="s">
        <v>7</v>
      </c>
      <c r="F4" s="30" t="s">
        <v>10</v>
      </c>
      <c r="G4" s="30" t="s">
        <v>11</v>
      </c>
      <c r="H4" s="31" t="s">
        <v>12</v>
      </c>
    </row>
    <row r="5" spans="1:8" ht="11.25" customHeight="1" thickBot="1">
      <c r="A5" s="125"/>
      <c r="B5" s="125"/>
      <c r="C5" s="125"/>
      <c r="D5" s="125"/>
      <c r="E5" s="125"/>
      <c r="F5" s="125"/>
      <c r="G5" s="125"/>
      <c r="H5" s="125"/>
    </row>
    <row r="6" spans="1:8" ht="15">
      <c r="A6" s="119" t="s">
        <v>13</v>
      </c>
      <c r="B6" s="120"/>
      <c r="C6" s="120"/>
      <c r="D6" s="120"/>
      <c r="E6" s="120"/>
      <c r="F6" s="120"/>
      <c r="G6" s="120"/>
      <c r="H6" s="121"/>
    </row>
    <row r="7" spans="1:8" ht="36" customHeight="1">
      <c r="A7" s="34" t="s">
        <v>45</v>
      </c>
      <c r="B7" s="27"/>
      <c r="C7" s="27"/>
      <c r="D7" s="27"/>
      <c r="E7" s="27"/>
      <c r="F7" s="27"/>
      <c r="G7" s="27"/>
      <c r="H7" s="28"/>
    </row>
    <row r="8" spans="1:8" ht="64.5" customHeight="1">
      <c r="A8" s="34" t="s">
        <v>24</v>
      </c>
      <c r="B8" s="20">
        <f>ROUND(B$7,2)</f>
        <v>0</v>
      </c>
      <c r="C8" s="20">
        <f aca="true" t="shared" si="0" ref="C8:H8">ROUND(C$7,2)</f>
        <v>0</v>
      </c>
      <c r="D8" s="20">
        <f t="shared" si="0"/>
        <v>0</v>
      </c>
      <c r="E8" s="20">
        <f>ROUND(E$7,2)</f>
        <v>0</v>
      </c>
      <c r="F8" s="20">
        <f t="shared" si="0"/>
        <v>0</v>
      </c>
      <c r="G8" s="20">
        <f t="shared" si="0"/>
        <v>0</v>
      </c>
      <c r="H8" s="21">
        <f t="shared" si="0"/>
        <v>0</v>
      </c>
    </row>
    <row r="9" spans="1:8" ht="23.45" customHeight="1">
      <c r="A9" s="34" t="s">
        <v>14</v>
      </c>
      <c r="B9" s="32" t="s">
        <v>22</v>
      </c>
      <c r="C9" s="32" t="s">
        <v>22</v>
      </c>
      <c r="D9" s="32" t="s">
        <v>22</v>
      </c>
      <c r="E9" s="32" t="s">
        <v>22</v>
      </c>
      <c r="F9" s="32" t="s">
        <v>22</v>
      </c>
      <c r="G9" s="32" t="s">
        <v>22</v>
      </c>
      <c r="H9" s="33" t="s">
        <v>22</v>
      </c>
    </row>
    <row r="10" spans="1:8" ht="36.6" customHeight="1">
      <c r="A10" s="34" t="s">
        <v>15</v>
      </c>
      <c r="B10" s="32">
        <v>18</v>
      </c>
      <c r="C10" s="32">
        <v>10</v>
      </c>
      <c r="D10" s="32">
        <v>11</v>
      </c>
      <c r="E10" s="32">
        <v>6</v>
      </c>
      <c r="F10" s="32">
        <v>9</v>
      </c>
      <c r="G10" s="32">
        <v>8</v>
      </c>
      <c r="H10" s="33">
        <v>8</v>
      </c>
    </row>
    <row r="11" spans="1:8" ht="54" customHeight="1" thickBot="1">
      <c r="A11" s="22" t="s">
        <v>16</v>
      </c>
      <c r="B11" s="23">
        <f>B8*B10</f>
        <v>0</v>
      </c>
      <c r="C11" s="23">
        <f aca="true" t="shared" si="1" ref="C11:D11">C8*C10</f>
        <v>0</v>
      </c>
      <c r="D11" s="23">
        <f t="shared" si="1"/>
        <v>0</v>
      </c>
      <c r="E11" s="23">
        <f aca="true" t="shared" si="2" ref="E11:H11">E8*E10</f>
        <v>0</v>
      </c>
      <c r="F11" s="23">
        <f t="shared" si="2"/>
        <v>0</v>
      </c>
      <c r="G11" s="23">
        <f t="shared" si="2"/>
        <v>0</v>
      </c>
      <c r="H11" s="24">
        <f t="shared" si="2"/>
        <v>0</v>
      </c>
    </row>
    <row r="12" spans="1:8" ht="11.25" customHeight="1" thickBot="1">
      <c r="A12" s="129"/>
      <c r="B12" s="130"/>
      <c r="C12" s="130"/>
      <c r="D12" s="130"/>
      <c r="E12" s="130"/>
      <c r="F12" s="130"/>
      <c r="G12" s="130"/>
      <c r="H12" s="131"/>
    </row>
    <row r="13" spans="1:8" ht="15">
      <c r="A13" s="122" t="s">
        <v>17</v>
      </c>
      <c r="B13" s="123"/>
      <c r="C13" s="123"/>
      <c r="D13" s="123"/>
      <c r="E13" s="123"/>
      <c r="F13" s="123"/>
      <c r="G13" s="123"/>
      <c r="H13" s="124"/>
    </row>
    <row r="14" spans="1:8" ht="30">
      <c r="A14" s="34" t="s">
        <v>45</v>
      </c>
      <c r="B14" s="27"/>
      <c r="C14" s="27"/>
      <c r="D14" s="27"/>
      <c r="E14" s="27"/>
      <c r="F14" s="27"/>
      <c r="G14" s="27"/>
      <c r="H14" s="28"/>
    </row>
    <row r="15" spans="1:8" ht="64.5" customHeight="1">
      <c r="A15" s="34" t="s">
        <v>24</v>
      </c>
      <c r="B15" s="20">
        <f>ROUND(B$14,2)</f>
        <v>0</v>
      </c>
      <c r="C15" s="20">
        <f aca="true" t="shared" si="3" ref="C15:H15">ROUND(C$14,2)</f>
        <v>0</v>
      </c>
      <c r="D15" s="20">
        <f t="shared" si="3"/>
        <v>0</v>
      </c>
      <c r="E15" s="20">
        <f t="shared" si="3"/>
        <v>0</v>
      </c>
      <c r="F15" s="20">
        <f t="shared" si="3"/>
        <v>0</v>
      </c>
      <c r="G15" s="20">
        <f t="shared" si="3"/>
        <v>0</v>
      </c>
      <c r="H15" s="21">
        <f t="shared" si="3"/>
        <v>0</v>
      </c>
    </row>
    <row r="16" spans="1:8" ht="23.45" customHeight="1">
      <c r="A16" s="34" t="s">
        <v>14</v>
      </c>
      <c r="B16" s="32" t="s">
        <v>22</v>
      </c>
      <c r="C16" s="32" t="s">
        <v>22</v>
      </c>
      <c r="D16" s="32" t="s">
        <v>22</v>
      </c>
      <c r="E16" s="32" t="s">
        <v>22</v>
      </c>
      <c r="F16" s="32" t="s">
        <v>22</v>
      </c>
      <c r="G16" s="32" t="s">
        <v>22</v>
      </c>
      <c r="H16" s="33" t="s">
        <v>22</v>
      </c>
    </row>
    <row r="17" spans="1:8" ht="36.6" customHeight="1">
      <c r="A17" s="34" t="s">
        <v>15</v>
      </c>
      <c r="B17" s="32">
        <v>18</v>
      </c>
      <c r="C17" s="32">
        <v>10</v>
      </c>
      <c r="D17" s="32">
        <v>11</v>
      </c>
      <c r="E17" s="32">
        <v>6</v>
      </c>
      <c r="F17" s="32">
        <v>9</v>
      </c>
      <c r="G17" s="32">
        <v>8</v>
      </c>
      <c r="H17" s="33">
        <v>8</v>
      </c>
    </row>
    <row r="18" spans="1:8" ht="54" customHeight="1" thickBot="1">
      <c r="A18" s="22" t="s">
        <v>16</v>
      </c>
      <c r="B18" s="23">
        <f>B15*B17</f>
        <v>0</v>
      </c>
      <c r="C18" s="23">
        <f aca="true" t="shared" si="4" ref="C18:D18">C15*C17</f>
        <v>0</v>
      </c>
      <c r="D18" s="23">
        <f t="shared" si="4"/>
        <v>0</v>
      </c>
      <c r="E18" s="23">
        <f aca="true" t="shared" si="5" ref="E18:H18">E15*E17</f>
        <v>0</v>
      </c>
      <c r="F18" s="23">
        <f t="shared" si="5"/>
        <v>0</v>
      </c>
      <c r="G18" s="23">
        <f t="shared" si="5"/>
        <v>0</v>
      </c>
      <c r="H18" s="24">
        <f t="shared" si="5"/>
        <v>0</v>
      </c>
    </row>
    <row r="19" spans="1:8" ht="11.25" customHeight="1" thickBot="1">
      <c r="A19" s="129"/>
      <c r="B19" s="130"/>
      <c r="C19" s="130"/>
      <c r="D19" s="130"/>
      <c r="E19" s="130"/>
      <c r="F19" s="130"/>
      <c r="G19" s="130"/>
      <c r="H19" s="131"/>
    </row>
    <row r="20" spans="1:8" ht="15">
      <c r="A20" s="122" t="s">
        <v>18</v>
      </c>
      <c r="B20" s="123"/>
      <c r="C20" s="123"/>
      <c r="D20" s="123"/>
      <c r="E20" s="123"/>
      <c r="F20" s="123"/>
      <c r="G20" s="123"/>
      <c r="H20" s="124"/>
    </row>
    <row r="21" spans="1:8" ht="36" customHeight="1">
      <c r="A21" s="34" t="s">
        <v>46</v>
      </c>
      <c r="B21" s="27"/>
      <c r="C21" s="27"/>
      <c r="D21" s="27"/>
      <c r="E21" s="27"/>
      <c r="F21" s="27"/>
      <c r="G21" s="27"/>
      <c r="H21" s="28"/>
    </row>
    <row r="22" spans="1:8" ht="64.5" customHeight="1">
      <c r="A22" s="34" t="s">
        <v>24</v>
      </c>
      <c r="B22" s="20">
        <f>ROUND(B$21,2)</f>
        <v>0</v>
      </c>
      <c r="C22" s="20">
        <f aca="true" t="shared" si="6" ref="C22:H22">ROUND(C$21,2)</f>
        <v>0</v>
      </c>
      <c r="D22" s="20">
        <f t="shared" si="6"/>
        <v>0</v>
      </c>
      <c r="E22" s="20">
        <f t="shared" si="6"/>
        <v>0</v>
      </c>
      <c r="F22" s="20">
        <f t="shared" si="6"/>
        <v>0</v>
      </c>
      <c r="G22" s="20">
        <f t="shared" si="6"/>
        <v>0</v>
      </c>
      <c r="H22" s="21">
        <f t="shared" si="6"/>
        <v>0</v>
      </c>
    </row>
    <row r="23" spans="1:8" ht="45">
      <c r="A23" s="34" t="s">
        <v>14</v>
      </c>
      <c r="B23" s="32" t="s">
        <v>23</v>
      </c>
      <c r="C23" s="32" t="s">
        <v>23</v>
      </c>
      <c r="D23" s="32" t="s">
        <v>23</v>
      </c>
      <c r="E23" s="32" t="s">
        <v>23</v>
      </c>
      <c r="F23" s="32" t="s">
        <v>23</v>
      </c>
      <c r="G23" s="32" t="s">
        <v>23</v>
      </c>
      <c r="H23" s="33" t="s">
        <v>23</v>
      </c>
    </row>
    <row r="24" spans="1:8" ht="36" customHeight="1">
      <c r="A24" s="34" t="s">
        <v>19</v>
      </c>
      <c r="B24" s="35">
        <v>97000</v>
      </c>
      <c r="C24" s="35">
        <v>31000</v>
      </c>
      <c r="D24" s="35">
        <v>86000</v>
      </c>
      <c r="E24" s="35">
        <v>32000</v>
      </c>
      <c r="F24" s="35">
        <v>6000</v>
      </c>
      <c r="G24" s="35">
        <v>50000</v>
      </c>
      <c r="H24" s="36">
        <v>43000</v>
      </c>
    </row>
    <row r="25" spans="1:8" ht="54" customHeight="1" thickBot="1">
      <c r="A25" s="22" t="s">
        <v>20</v>
      </c>
      <c r="B25" s="23">
        <f>B22*B24</f>
        <v>0</v>
      </c>
      <c r="C25" s="23">
        <f aca="true" t="shared" si="7" ref="C25:D25">C22*C24</f>
        <v>0</v>
      </c>
      <c r="D25" s="23">
        <f t="shared" si="7"/>
        <v>0</v>
      </c>
      <c r="E25" s="23">
        <f aca="true" t="shared" si="8" ref="E25:H25">E22*E24</f>
        <v>0</v>
      </c>
      <c r="F25" s="23">
        <f t="shared" si="8"/>
        <v>0</v>
      </c>
      <c r="G25" s="23">
        <f t="shared" si="8"/>
        <v>0</v>
      </c>
      <c r="H25" s="24">
        <f t="shared" si="8"/>
        <v>0</v>
      </c>
    </row>
    <row r="26" spans="1:8" ht="11.25" customHeight="1" thickBot="1">
      <c r="A26" s="129"/>
      <c r="B26" s="130"/>
      <c r="C26" s="130"/>
      <c r="D26" s="130"/>
      <c r="E26" s="130"/>
      <c r="F26" s="130"/>
      <c r="G26" s="130"/>
      <c r="H26" s="131"/>
    </row>
    <row r="27" spans="1:8" ht="15">
      <c r="A27" s="122" t="s">
        <v>27</v>
      </c>
      <c r="B27" s="123"/>
      <c r="C27" s="123"/>
      <c r="D27" s="123"/>
      <c r="E27" s="123"/>
      <c r="F27" s="123"/>
      <c r="G27" s="123"/>
      <c r="H27" s="124"/>
    </row>
    <row r="28" spans="1:8" ht="15">
      <c r="A28" s="19" t="s">
        <v>53</v>
      </c>
      <c r="B28" s="37"/>
      <c r="C28" s="37"/>
      <c r="D28" s="37"/>
      <c r="E28" s="37"/>
      <c r="F28" s="37"/>
      <c r="G28" s="37"/>
      <c r="H28" s="38"/>
    </row>
    <row r="29" spans="1:8" ht="36" customHeight="1">
      <c r="A29" s="34" t="s">
        <v>45</v>
      </c>
      <c r="B29" s="27"/>
      <c r="C29" s="27"/>
      <c r="D29" s="27"/>
      <c r="E29" s="27"/>
      <c r="F29" s="27"/>
      <c r="G29" s="27"/>
      <c r="H29" s="28"/>
    </row>
    <row r="30" spans="1:8" ht="64.5" customHeight="1">
      <c r="A30" s="34" t="s">
        <v>24</v>
      </c>
      <c r="B30" s="20">
        <f aca="true" t="shared" si="9" ref="B30:H30">ROUND(B$29,2)</f>
        <v>0</v>
      </c>
      <c r="C30" s="20">
        <f t="shared" si="9"/>
        <v>0</v>
      </c>
      <c r="D30" s="20">
        <f t="shared" si="9"/>
        <v>0</v>
      </c>
      <c r="E30" s="20">
        <f t="shared" si="9"/>
        <v>0</v>
      </c>
      <c r="F30" s="20">
        <f t="shared" si="9"/>
        <v>0</v>
      </c>
      <c r="G30" s="20">
        <f t="shared" si="9"/>
        <v>0</v>
      </c>
      <c r="H30" s="21">
        <f t="shared" si="9"/>
        <v>0</v>
      </c>
    </row>
    <row r="31" spans="1:8" ht="23.45" customHeight="1">
      <c r="A31" s="34" t="s">
        <v>47</v>
      </c>
      <c r="B31" s="25"/>
      <c r="C31" s="25"/>
      <c r="D31" s="25"/>
      <c r="E31" s="25"/>
      <c r="F31" s="25"/>
      <c r="G31" s="25"/>
      <c r="H31" s="26"/>
    </row>
    <row r="32" spans="1:8" ht="66" customHeight="1">
      <c r="A32" s="34" t="s">
        <v>48</v>
      </c>
      <c r="B32" s="25"/>
      <c r="C32" s="25"/>
      <c r="D32" s="25"/>
      <c r="E32" s="25"/>
      <c r="F32" s="25"/>
      <c r="G32" s="25"/>
      <c r="H32" s="26"/>
    </row>
    <row r="33" spans="1:8" ht="54" customHeight="1" thickBot="1">
      <c r="A33" s="22" t="s">
        <v>21</v>
      </c>
      <c r="B33" s="23">
        <f>B30*B32</f>
        <v>0</v>
      </c>
      <c r="C33" s="23">
        <f aca="true" t="shared" si="10" ref="C33:D33">C30*C32</f>
        <v>0</v>
      </c>
      <c r="D33" s="23">
        <f t="shared" si="10"/>
        <v>0</v>
      </c>
      <c r="E33" s="23">
        <f aca="true" t="shared" si="11" ref="E33:H33">E30*E32</f>
        <v>0</v>
      </c>
      <c r="F33" s="23">
        <f t="shared" si="11"/>
        <v>0</v>
      </c>
      <c r="G33" s="23">
        <f t="shared" si="11"/>
        <v>0</v>
      </c>
      <c r="H33" s="24">
        <f t="shared" si="11"/>
        <v>0</v>
      </c>
    </row>
    <row r="34" spans="1:8" ht="11.25" customHeight="1" thickBot="1">
      <c r="A34" s="134"/>
      <c r="B34" s="130"/>
      <c r="C34" s="130"/>
      <c r="D34" s="130"/>
      <c r="E34" s="130"/>
      <c r="F34" s="130"/>
      <c r="G34" s="130"/>
      <c r="H34" s="135"/>
    </row>
    <row r="35" spans="1:8" ht="60.75" thickBot="1">
      <c r="A35" s="16" t="s">
        <v>25</v>
      </c>
      <c r="B35" s="17">
        <f>B11+B18+B25+B33</f>
        <v>0</v>
      </c>
      <c r="C35" s="17">
        <f aca="true" t="shared" si="12" ref="C35:D35">C11+C18+C25+C33</f>
        <v>0</v>
      </c>
      <c r="D35" s="17">
        <f t="shared" si="12"/>
        <v>0</v>
      </c>
      <c r="E35" s="17">
        <f aca="true" t="shared" si="13" ref="E35:H35">E11+E18+E25+E33</f>
        <v>0</v>
      </c>
      <c r="F35" s="17">
        <f t="shared" si="13"/>
        <v>0</v>
      </c>
      <c r="G35" s="17">
        <f t="shared" si="13"/>
        <v>0</v>
      </c>
      <c r="H35" s="18">
        <f t="shared" si="13"/>
        <v>0</v>
      </c>
    </row>
    <row r="36" spans="1:8" ht="11.25" customHeight="1" thickBot="1">
      <c r="A36" s="132"/>
      <c r="B36" s="133"/>
      <c r="C36" s="133"/>
      <c r="D36" s="133"/>
      <c r="E36" s="133"/>
      <c r="F36" s="133"/>
      <c r="G36" s="133"/>
      <c r="H36" s="133"/>
    </row>
    <row r="37" spans="1:8" ht="60.75" thickBot="1">
      <c r="A37" s="39" t="s">
        <v>26</v>
      </c>
      <c r="B37" s="126">
        <f>B35+C35+D35+E35+F35+G35+H35</f>
        <v>0</v>
      </c>
      <c r="C37" s="127"/>
      <c r="D37" s="127"/>
      <c r="E37" s="127"/>
      <c r="F37" s="127"/>
      <c r="G37" s="127"/>
      <c r="H37" s="128"/>
    </row>
    <row r="38" spans="1:8" ht="15">
      <c r="A38" s="14"/>
      <c r="B38" s="15"/>
      <c r="C38" s="14"/>
      <c r="D38" s="14"/>
      <c r="E38" s="14"/>
      <c r="F38" s="14"/>
      <c r="G38" s="14"/>
      <c r="H38" s="14"/>
    </row>
    <row r="39" spans="1:8" ht="15">
      <c r="A39" s="115" t="s">
        <v>28</v>
      </c>
      <c r="B39" s="115"/>
      <c r="C39" s="115"/>
      <c r="D39" s="115"/>
      <c r="E39" s="115"/>
      <c r="F39" s="115"/>
      <c r="G39" s="115"/>
      <c r="H39" s="115"/>
    </row>
    <row r="40" spans="1:8" ht="15">
      <c r="A40" s="115"/>
      <c r="B40" s="115"/>
      <c r="C40" s="115"/>
      <c r="D40" s="115"/>
      <c r="E40" s="115"/>
      <c r="F40" s="115"/>
      <c r="G40" s="115"/>
      <c r="H40" s="115"/>
    </row>
    <row r="41" spans="1:8" ht="15">
      <c r="A41" s="115"/>
      <c r="B41" s="115"/>
      <c r="C41" s="115"/>
      <c r="D41" s="115"/>
      <c r="E41" s="115"/>
      <c r="F41" s="115"/>
      <c r="G41" s="115"/>
      <c r="H41" s="115"/>
    </row>
    <row r="42" spans="1:8" ht="15">
      <c r="A42" s="11"/>
      <c r="B42" s="11"/>
      <c r="C42" s="11"/>
      <c r="D42" s="11"/>
      <c r="E42" s="11"/>
      <c r="F42" s="11"/>
      <c r="G42" s="11"/>
      <c r="H42" s="11"/>
    </row>
    <row r="43" spans="1:8" ht="15">
      <c r="A43" s="115" t="s">
        <v>29</v>
      </c>
      <c r="B43" s="115"/>
      <c r="C43" s="115"/>
      <c r="D43" s="115"/>
      <c r="E43" s="115"/>
      <c r="F43" s="115"/>
      <c r="G43" s="115"/>
      <c r="H43" s="115"/>
    </row>
    <row r="44" spans="1:8" ht="15">
      <c r="A44" s="115"/>
      <c r="B44" s="115"/>
      <c r="C44" s="115"/>
      <c r="D44" s="115"/>
      <c r="E44" s="115"/>
      <c r="F44" s="115"/>
      <c r="G44" s="115"/>
      <c r="H44" s="115"/>
    </row>
    <row r="45" spans="1:8" ht="15">
      <c r="A45" s="115"/>
      <c r="B45" s="115"/>
      <c r="C45" s="115"/>
      <c r="D45" s="115"/>
      <c r="E45" s="115"/>
      <c r="F45" s="115"/>
      <c r="G45" s="115"/>
      <c r="H45" s="115"/>
    </row>
    <row r="46" spans="1:8" ht="15">
      <c r="A46" s="11"/>
      <c r="B46" s="11"/>
      <c r="C46" s="11"/>
      <c r="D46" s="11"/>
      <c r="E46" s="11"/>
      <c r="F46" s="11"/>
      <c r="G46" s="11"/>
      <c r="H46" s="11"/>
    </row>
    <row r="47" spans="1:8" ht="15">
      <c r="A47" s="115" t="s">
        <v>31</v>
      </c>
      <c r="B47" s="115"/>
      <c r="C47" s="115"/>
      <c r="D47" s="115"/>
      <c r="E47" s="115"/>
      <c r="F47" s="115"/>
      <c r="G47" s="115"/>
      <c r="H47" s="115"/>
    </row>
    <row r="48" spans="1:8" ht="15">
      <c r="A48" s="115"/>
      <c r="B48" s="115"/>
      <c r="C48" s="115"/>
      <c r="D48" s="115"/>
      <c r="E48" s="115"/>
      <c r="F48" s="115"/>
      <c r="G48" s="115"/>
      <c r="H48" s="115"/>
    </row>
    <row r="49" spans="1:8" ht="15">
      <c r="A49" s="115"/>
      <c r="B49" s="115"/>
      <c r="C49" s="115"/>
      <c r="D49" s="115"/>
      <c r="E49" s="115"/>
      <c r="F49" s="115"/>
      <c r="G49" s="115"/>
      <c r="H49" s="115"/>
    </row>
    <row r="50" spans="1:8" ht="15">
      <c r="A50" s="13">
        <f>B37</f>
        <v>0</v>
      </c>
      <c r="B50" s="11"/>
      <c r="C50" s="11"/>
      <c r="D50" s="11"/>
      <c r="E50" s="11"/>
      <c r="F50" s="11"/>
      <c r="G50" s="11"/>
      <c r="H50" s="11"/>
    </row>
    <row r="51" spans="1:8" ht="15">
      <c r="A51" s="115" t="s">
        <v>30</v>
      </c>
      <c r="B51" s="115"/>
      <c r="C51" s="115"/>
      <c r="D51" s="115"/>
      <c r="E51" s="115"/>
      <c r="F51" s="115"/>
      <c r="G51" s="115"/>
      <c r="H51" s="115"/>
    </row>
    <row r="52" spans="1:8" ht="15">
      <c r="A52" s="115"/>
      <c r="B52" s="115"/>
      <c r="C52" s="115"/>
      <c r="D52" s="115"/>
      <c r="E52" s="115"/>
      <c r="F52" s="115"/>
      <c r="G52" s="115"/>
      <c r="H52" s="115"/>
    </row>
    <row r="53" spans="1:8" ht="15">
      <c r="A53" s="115"/>
      <c r="B53" s="115"/>
      <c r="C53" s="115"/>
      <c r="D53" s="115"/>
      <c r="E53" s="115"/>
      <c r="F53" s="115"/>
      <c r="G53" s="115"/>
      <c r="H53" s="115"/>
    </row>
  </sheetData>
  <sheetProtection selectLockedCells="1"/>
  <mergeCells count="16">
    <mergeCell ref="A51:H53"/>
    <mergeCell ref="A39:H41"/>
    <mergeCell ref="A43:H45"/>
    <mergeCell ref="A47:H49"/>
    <mergeCell ref="A2:H2"/>
    <mergeCell ref="A6:H6"/>
    <mergeCell ref="A13:H13"/>
    <mergeCell ref="A20:H20"/>
    <mergeCell ref="A27:H27"/>
    <mergeCell ref="A5:H5"/>
    <mergeCell ref="B37:H37"/>
    <mergeCell ref="A19:H19"/>
    <mergeCell ref="A12:H12"/>
    <mergeCell ref="A26:H26"/>
    <mergeCell ref="A36:H36"/>
    <mergeCell ref="A34:H34"/>
  </mergeCells>
  <conditionalFormatting sqref="B8 E8:H8 E15:H15 E22:H22">
    <cfRule type="cellIs" priority="29" dxfId="1" operator="lessThanOrEqual">
      <formula>0</formula>
    </cfRule>
    <cfRule type="cellIs" priority="30" dxfId="0" operator="greaterThan">
      <formula>0</formula>
    </cfRule>
  </conditionalFormatting>
  <conditionalFormatting sqref="B15">
    <cfRule type="cellIs" priority="27" dxfId="1" operator="lessThanOrEqual">
      <formula>0</formula>
    </cfRule>
    <cfRule type="cellIs" priority="28" dxfId="0" operator="greaterThan">
      <formula>0</formula>
    </cfRule>
  </conditionalFormatting>
  <conditionalFormatting sqref="B22">
    <cfRule type="cellIs" priority="25" dxfId="1" operator="lessThanOrEqual">
      <formula>0</formula>
    </cfRule>
    <cfRule type="cellIs" priority="26" dxfId="0" operator="greaterThan">
      <formula>0</formula>
    </cfRule>
  </conditionalFormatting>
  <conditionalFormatting sqref="B30">
    <cfRule type="cellIs" priority="23" dxfId="1" operator="lessThan">
      <formula>0</formula>
    </cfRule>
    <cfRule type="cellIs" priority="24" dxfId="0" operator="greaterThanOrEqual">
      <formula>0</formula>
    </cfRule>
  </conditionalFormatting>
  <conditionalFormatting sqref="C8">
    <cfRule type="cellIs" priority="21" dxfId="1" operator="lessThanOrEqual">
      <formula>0</formula>
    </cfRule>
    <cfRule type="cellIs" priority="22" dxfId="0" operator="greaterThan">
      <formula>0</formula>
    </cfRule>
  </conditionalFormatting>
  <conditionalFormatting sqref="C15">
    <cfRule type="cellIs" priority="19" dxfId="1" operator="lessThanOrEqual">
      <formula>0</formula>
    </cfRule>
    <cfRule type="cellIs" priority="20" dxfId="0" operator="greaterThan">
      <formula>0</formula>
    </cfRule>
  </conditionalFormatting>
  <conditionalFormatting sqref="C22">
    <cfRule type="cellIs" priority="17" dxfId="1" operator="lessThanOrEqual">
      <formula>0</formula>
    </cfRule>
    <cfRule type="cellIs" priority="18" dxfId="0" operator="greaterThan">
      <formula>0</formula>
    </cfRule>
  </conditionalFormatting>
  <conditionalFormatting sqref="D8 D15 D22">
    <cfRule type="cellIs" priority="13" dxfId="1" operator="lessThanOrEqual">
      <formula>0</formula>
    </cfRule>
    <cfRule type="cellIs" priority="14" dxfId="0" operator="greaterThan">
      <formula>0</formula>
    </cfRule>
  </conditionalFormatting>
  <conditionalFormatting sqref="C30">
    <cfRule type="cellIs" priority="11" dxfId="1" operator="lessThan">
      <formula>0</formula>
    </cfRule>
    <cfRule type="cellIs" priority="12" dxfId="0" operator="greaterThanOrEqual">
      <formula>0</formula>
    </cfRule>
  </conditionalFormatting>
  <conditionalFormatting sqref="D30">
    <cfRule type="cellIs" priority="9" dxfId="1" operator="lessThan">
      <formula>0</formula>
    </cfRule>
    <cfRule type="cellIs" priority="10" dxfId="0" operator="greaterThanOrEqual">
      <formula>0</formula>
    </cfRule>
  </conditionalFormatting>
  <conditionalFormatting sqref="E30">
    <cfRule type="cellIs" priority="7" dxfId="1" operator="lessThan">
      <formula>0</formula>
    </cfRule>
    <cfRule type="cellIs" priority="8" dxfId="0" operator="greaterThanOrEqual">
      <formula>0</formula>
    </cfRule>
  </conditionalFormatting>
  <conditionalFormatting sqref="F30">
    <cfRule type="cellIs" priority="5" dxfId="1" operator="lessThan">
      <formula>0</formula>
    </cfRule>
    <cfRule type="cellIs" priority="6" dxfId="0" operator="greaterThanOrEqual">
      <formula>0</formula>
    </cfRule>
  </conditionalFormatting>
  <conditionalFormatting sqref="G30">
    <cfRule type="cellIs" priority="3" dxfId="1" operator="lessThan">
      <formula>0</formula>
    </cfRule>
    <cfRule type="cellIs" priority="4" dxfId="0" operator="greaterThanOrEqual">
      <formula>0</formula>
    </cfRule>
  </conditionalFormatting>
  <conditionalFormatting sqref="H30">
    <cfRule type="cellIs" priority="1" dxfId="1" operator="lessThan">
      <formula>0</formula>
    </cfRule>
    <cfRule type="cellIs" priority="2" dxfId="0" operator="greaterThanOrEqual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80" r:id="rId1"/>
  <headerFooter>
    <oddFooter>&amp;LZadávací dokumentace &amp;"-,Tučné"CEKK0516&amp;"-,Obyčejné" – příloha č. 8&amp;RStránka &amp;"-,Tučné"&amp;P&amp;"-,Obyčejné" z &amp;"-,Tučné"&amp;N</oddFooter>
  </headerFooter>
  <rowBreaks count="2" manualBreakCount="2">
    <brk id="18" max="16383" man="1"/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SheetLayoutView="80" zoomScalePageLayoutView="75" workbookViewId="0" topLeftCell="A1">
      <selection activeCell="H4" sqref="H4:J5"/>
    </sheetView>
  </sheetViews>
  <sheetFormatPr defaultColWidth="9.140625" defaultRowHeight="15"/>
  <cols>
    <col min="1" max="17" width="8.5742187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>
      <c r="A2" s="62" t="s">
        <v>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36"/>
      <c r="P2" s="136"/>
      <c r="Q2" s="136"/>
    </row>
    <row r="3" spans="1:17" ht="15.75" thickBo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"/>
    </row>
    <row r="4" spans="1:17" ht="47.25" customHeight="1">
      <c r="A4" s="3"/>
      <c r="B4" s="152" t="s">
        <v>55</v>
      </c>
      <c r="C4" s="137"/>
      <c r="D4" s="137"/>
      <c r="E4" s="137" t="s">
        <v>65</v>
      </c>
      <c r="F4" s="137"/>
      <c r="G4" s="137"/>
      <c r="H4" s="137" t="s">
        <v>60</v>
      </c>
      <c r="I4" s="138"/>
      <c r="J4" s="138"/>
      <c r="K4" s="137" t="s">
        <v>32</v>
      </c>
      <c r="L4" s="137"/>
      <c r="M4" s="137"/>
      <c r="N4" s="137" t="s">
        <v>54</v>
      </c>
      <c r="O4" s="137"/>
      <c r="P4" s="155"/>
      <c r="Q4" s="4"/>
    </row>
    <row r="5" spans="1:17" ht="47.25" customHeight="1" thickBot="1">
      <c r="A5" s="3"/>
      <c r="B5" s="153"/>
      <c r="C5" s="154"/>
      <c r="D5" s="154"/>
      <c r="E5" s="154"/>
      <c r="F5" s="154"/>
      <c r="G5" s="154"/>
      <c r="H5" s="139"/>
      <c r="I5" s="139"/>
      <c r="J5" s="139"/>
      <c r="K5" s="154"/>
      <c r="L5" s="154"/>
      <c r="M5" s="154"/>
      <c r="N5" s="154"/>
      <c r="O5" s="154"/>
      <c r="P5" s="156"/>
      <c r="Q5" s="4"/>
    </row>
    <row r="6" spans="1:17" ht="21" customHeight="1">
      <c r="A6" s="3"/>
      <c r="B6" s="157"/>
      <c r="C6" s="158"/>
      <c r="D6" s="158"/>
      <c r="E6" s="163">
        <f>ROUND(B6,2)</f>
        <v>0</v>
      </c>
      <c r="F6" s="163"/>
      <c r="G6" s="163"/>
      <c r="H6" s="140">
        <v>1</v>
      </c>
      <c r="I6" s="140"/>
      <c r="J6" s="140"/>
      <c r="K6" s="166">
        <v>7</v>
      </c>
      <c r="L6" s="166"/>
      <c r="M6" s="166"/>
      <c r="N6" s="169">
        <f>E6*H6*K6</f>
        <v>0</v>
      </c>
      <c r="O6" s="169"/>
      <c r="P6" s="170"/>
      <c r="Q6" s="4"/>
    </row>
    <row r="7" spans="1:17" ht="21" customHeight="1">
      <c r="A7" s="3"/>
      <c r="B7" s="159"/>
      <c r="C7" s="160"/>
      <c r="D7" s="160"/>
      <c r="E7" s="164"/>
      <c r="F7" s="164"/>
      <c r="G7" s="164"/>
      <c r="H7" s="141"/>
      <c r="I7" s="141"/>
      <c r="J7" s="141"/>
      <c r="K7" s="167"/>
      <c r="L7" s="167"/>
      <c r="M7" s="167"/>
      <c r="N7" s="171"/>
      <c r="O7" s="171"/>
      <c r="P7" s="172"/>
      <c r="Q7" s="4"/>
    </row>
    <row r="8" spans="1:17" ht="21" customHeight="1" thickBot="1">
      <c r="A8" s="3"/>
      <c r="B8" s="161"/>
      <c r="C8" s="162"/>
      <c r="D8" s="162"/>
      <c r="E8" s="165"/>
      <c r="F8" s="165"/>
      <c r="G8" s="165"/>
      <c r="H8" s="142"/>
      <c r="I8" s="142"/>
      <c r="J8" s="142"/>
      <c r="K8" s="168"/>
      <c r="L8" s="168"/>
      <c r="M8" s="168"/>
      <c r="N8" s="173"/>
      <c r="O8" s="173"/>
      <c r="P8" s="174"/>
      <c r="Q8" s="4"/>
    </row>
    <row r="9" spans="1:17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>
      <c r="A11" s="1" t="s">
        <v>33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>
      <c r="A13" s="1" t="s">
        <v>34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143" t="s">
        <v>35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5"/>
    </row>
    <row r="16" spans="1:17" ht="15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8"/>
    </row>
    <row r="17" spans="1:17" ht="15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1"/>
    </row>
    <row r="18" spans="1:1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">
        <f>N6</f>
        <v>0</v>
      </c>
      <c r="P18" s="1"/>
      <c r="Q18" s="1"/>
    </row>
    <row r="19" spans="1:1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</sheetData>
  <sheetProtection selectLockedCells="1"/>
  <mergeCells count="12">
    <mergeCell ref="A2:Q2"/>
    <mergeCell ref="H4:J5"/>
    <mergeCell ref="H6:J8"/>
    <mergeCell ref="A15:Q17"/>
    <mergeCell ref="B4:D5"/>
    <mergeCell ref="E4:G5"/>
    <mergeCell ref="K4:M5"/>
    <mergeCell ref="N4:P5"/>
    <mergeCell ref="B6:D8"/>
    <mergeCell ref="E6:G8"/>
    <mergeCell ref="K6:M8"/>
    <mergeCell ref="N6:P8"/>
  </mergeCells>
  <conditionalFormatting sqref="E6:G8">
    <cfRule type="cellIs" priority="1" dxfId="1" operator="lessThanOrEqual">
      <formula>0</formula>
    </cfRule>
    <cfRule type="cellIs" priority="2" dxfId="0" operator="greaterThan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89" r:id="rId1"/>
  <headerFooter>
    <oddFooter>&amp;LZadávací dokumentace &amp;"-,Tučné"CEKK0516&amp;"-,Obyčejné" – příloha č. 8&amp;RStránka &amp;"-,Tučné"&amp;P&amp;"-,Obyčejné" z &amp;"-,Tučné"&amp;N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zoomScaleSheetLayoutView="100" zoomScalePageLayoutView="75" workbookViewId="0" topLeftCell="A1">
      <selection activeCell="A2" sqref="A2:T2"/>
    </sheetView>
  </sheetViews>
  <sheetFormatPr defaultColWidth="9.140625" defaultRowHeight="15"/>
  <cols>
    <col min="1" max="1" width="7.140625" style="0" customWidth="1"/>
    <col min="2" max="16" width="6.7109375" style="0" customWidth="1"/>
    <col min="17" max="19" width="9.421875" style="0" customWidth="1"/>
    <col min="20" max="20" width="7.140625" style="0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.75">
      <c r="A2" s="185" t="s">
        <v>52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7"/>
      <c r="P2" s="187"/>
      <c r="Q2" s="187"/>
      <c r="R2" s="187"/>
      <c r="S2" s="187"/>
      <c r="T2" s="188"/>
    </row>
    <row r="3" spans="1:20" ht="15.75" thickBo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</row>
    <row r="4" spans="1:20" ht="71.25" customHeight="1">
      <c r="A4" s="3"/>
      <c r="B4" s="181" t="s">
        <v>36</v>
      </c>
      <c r="C4" s="176"/>
      <c r="D4" s="182"/>
      <c r="E4" s="198" t="s">
        <v>56</v>
      </c>
      <c r="F4" s="176"/>
      <c r="G4" s="182"/>
      <c r="H4" s="198" t="s">
        <v>57</v>
      </c>
      <c r="I4" s="176"/>
      <c r="J4" s="182"/>
      <c r="K4" s="198" t="s">
        <v>58</v>
      </c>
      <c r="L4" s="200"/>
      <c r="M4" s="201"/>
      <c r="N4" s="198" t="s">
        <v>32</v>
      </c>
      <c r="O4" s="176"/>
      <c r="P4" s="182"/>
      <c r="Q4" s="175" t="s">
        <v>59</v>
      </c>
      <c r="R4" s="176"/>
      <c r="S4" s="177"/>
      <c r="T4" s="4"/>
    </row>
    <row r="5" spans="1:20" ht="71.25" customHeight="1" thickBot="1">
      <c r="A5" s="3"/>
      <c r="B5" s="183"/>
      <c r="C5" s="179"/>
      <c r="D5" s="184"/>
      <c r="E5" s="199"/>
      <c r="F5" s="179"/>
      <c r="G5" s="184"/>
      <c r="H5" s="199"/>
      <c r="I5" s="179"/>
      <c r="J5" s="184"/>
      <c r="K5" s="202"/>
      <c r="L5" s="203"/>
      <c r="M5" s="204"/>
      <c r="N5" s="199"/>
      <c r="O5" s="179"/>
      <c r="P5" s="184"/>
      <c r="Q5" s="178"/>
      <c r="R5" s="179"/>
      <c r="S5" s="180"/>
      <c r="T5" s="4"/>
    </row>
    <row r="6" spans="1:20" ht="21" customHeight="1">
      <c r="A6" s="3"/>
      <c r="B6" s="189" t="s">
        <v>37</v>
      </c>
      <c r="C6" s="190"/>
      <c r="D6" s="191"/>
      <c r="E6" s="205"/>
      <c r="F6" s="206"/>
      <c r="G6" s="207"/>
      <c r="H6" s="214">
        <f>ROUND(E6,2)</f>
        <v>0</v>
      </c>
      <c r="I6" s="215"/>
      <c r="J6" s="216"/>
      <c r="K6" s="223">
        <v>1</v>
      </c>
      <c r="L6" s="224"/>
      <c r="M6" s="225"/>
      <c r="N6" s="232">
        <v>1</v>
      </c>
      <c r="O6" s="233"/>
      <c r="P6" s="234"/>
      <c r="Q6" s="241">
        <f>H6*K6*N6</f>
        <v>0</v>
      </c>
      <c r="R6" s="242"/>
      <c r="S6" s="243"/>
      <c r="T6" s="4"/>
    </row>
    <row r="7" spans="1:20" ht="21" customHeight="1">
      <c r="A7" s="3"/>
      <c r="B7" s="192"/>
      <c r="C7" s="193"/>
      <c r="D7" s="194"/>
      <c r="E7" s="208"/>
      <c r="F7" s="209"/>
      <c r="G7" s="210"/>
      <c r="H7" s="217"/>
      <c r="I7" s="218"/>
      <c r="J7" s="219"/>
      <c r="K7" s="226"/>
      <c r="L7" s="227"/>
      <c r="M7" s="228"/>
      <c r="N7" s="235"/>
      <c r="O7" s="236"/>
      <c r="P7" s="237"/>
      <c r="Q7" s="244"/>
      <c r="R7" s="245"/>
      <c r="S7" s="246"/>
      <c r="T7" s="4"/>
    </row>
    <row r="8" spans="1:20" ht="21" customHeight="1">
      <c r="A8" s="3"/>
      <c r="B8" s="195"/>
      <c r="C8" s="196"/>
      <c r="D8" s="197"/>
      <c r="E8" s="211"/>
      <c r="F8" s="212"/>
      <c r="G8" s="213"/>
      <c r="H8" s="220"/>
      <c r="I8" s="221"/>
      <c r="J8" s="222"/>
      <c r="K8" s="229"/>
      <c r="L8" s="230"/>
      <c r="M8" s="231"/>
      <c r="N8" s="238"/>
      <c r="O8" s="239"/>
      <c r="P8" s="240"/>
      <c r="Q8" s="247"/>
      <c r="R8" s="248"/>
      <c r="S8" s="249"/>
      <c r="T8" s="4"/>
    </row>
    <row r="9" spans="1:20" ht="21" customHeight="1">
      <c r="A9" s="3"/>
      <c r="B9" s="256" t="s">
        <v>38</v>
      </c>
      <c r="C9" s="257"/>
      <c r="D9" s="258"/>
      <c r="E9" s="262"/>
      <c r="F9" s="263"/>
      <c r="G9" s="264"/>
      <c r="H9" s="268">
        <f>ROUND(E9,2)</f>
        <v>0</v>
      </c>
      <c r="I9" s="269"/>
      <c r="J9" s="270"/>
      <c r="K9" s="274">
        <v>1</v>
      </c>
      <c r="L9" s="275"/>
      <c r="M9" s="276"/>
      <c r="N9" s="280">
        <v>1</v>
      </c>
      <c r="O9" s="281"/>
      <c r="P9" s="282"/>
      <c r="Q9" s="286">
        <f>H9*K9*N9</f>
        <v>0</v>
      </c>
      <c r="R9" s="287"/>
      <c r="S9" s="288"/>
      <c r="T9" s="4"/>
    </row>
    <row r="10" spans="1:20" ht="21" customHeight="1">
      <c r="A10" s="3"/>
      <c r="B10" s="192"/>
      <c r="C10" s="193"/>
      <c r="D10" s="194"/>
      <c r="E10" s="208"/>
      <c r="F10" s="209"/>
      <c r="G10" s="210"/>
      <c r="H10" s="217"/>
      <c r="I10" s="218"/>
      <c r="J10" s="219"/>
      <c r="K10" s="226"/>
      <c r="L10" s="227"/>
      <c r="M10" s="228"/>
      <c r="N10" s="235"/>
      <c r="O10" s="236"/>
      <c r="P10" s="237"/>
      <c r="Q10" s="244"/>
      <c r="R10" s="245"/>
      <c r="S10" s="246"/>
      <c r="T10" s="4"/>
    </row>
    <row r="11" spans="1:20" ht="21" customHeight="1" thickBot="1">
      <c r="A11" s="3"/>
      <c r="B11" s="259"/>
      <c r="C11" s="260"/>
      <c r="D11" s="261"/>
      <c r="E11" s="265"/>
      <c r="F11" s="266"/>
      <c r="G11" s="267"/>
      <c r="H11" s="271"/>
      <c r="I11" s="272"/>
      <c r="J11" s="273"/>
      <c r="K11" s="277"/>
      <c r="L11" s="278"/>
      <c r="M11" s="279"/>
      <c r="N11" s="283"/>
      <c r="O11" s="284"/>
      <c r="P11" s="285"/>
      <c r="Q11" s="289"/>
      <c r="R11" s="290"/>
      <c r="S11" s="291"/>
      <c r="T11" s="4"/>
    </row>
    <row r="12" spans="1:20" ht="23.25" customHeight="1" thickBot="1">
      <c r="A12" s="3"/>
      <c r="B12" s="294" t="s">
        <v>42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6"/>
      <c r="Q12" s="292">
        <f>Q6+Q9</f>
        <v>0</v>
      </c>
      <c r="R12" s="292"/>
      <c r="S12" s="293"/>
      <c r="T12" s="4"/>
    </row>
    <row r="13" spans="1:20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"/>
    </row>
    <row r="14" spans="1:20" ht="15">
      <c r="A14" s="1" t="s">
        <v>39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0">
        <f>Q12</f>
        <v>0</v>
      </c>
      <c r="R14" s="1"/>
      <c r="S14" s="1"/>
      <c r="T14" s="1"/>
    </row>
    <row r="15" spans="1:20" ht="15">
      <c r="A15" s="115" t="s">
        <v>40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"/>
      <c r="S15" s="1"/>
      <c r="T15" s="1"/>
    </row>
    <row r="16" spans="1:20" ht="15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"/>
      <c r="S16" s="1"/>
      <c r="T16" s="1"/>
    </row>
    <row r="17" spans="1:20" ht="1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"/>
      <c r="S17" s="1"/>
      <c r="T17" s="1"/>
    </row>
    <row r="18" spans="1:20" ht="15">
      <c r="A18" s="250" t="s">
        <v>41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2"/>
    </row>
    <row r="19" spans="1:20" ht="15">
      <c r="A19" s="253"/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5"/>
    </row>
    <row r="20" spans="1:20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</sheetData>
  <sheetProtection selectLockedCells="1"/>
  <mergeCells count="23">
    <mergeCell ref="A18:T19"/>
    <mergeCell ref="B9:D11"/>
    <mergeCell ref="E9:G11"/>
    <mergeCell ref="H9:J11"/>
    <mergeCell ref="K9:M11"/>
    <mergeCell ref="N9:P11"/>
    <mergeCell ref="Q9:S11"/>
    <mergeCell ref="A15:Q17"/>
    <mergeCell ref="Q12:S12"/>
    <mergeCell ref="B12:P12"/>
    <mergeCell ref="Q4:S5"/>
    <mergeCell ref="B4:D5"/>
    <mergeCell ref="A2:T2"/>
    <mergeCell ref="B6:D8"/>
    <mergeCell ref="E4:G5"/>
    <mergeCell ref="H4:J5"/>
    <mergeCell ref="K4:M5"/>
    <mergeCell ref="N4:P5"/>
    <mergeCell ref="E6:G8"/>
    <mergeCell ref="H6:J8"/>
    <mergeCell ref="K6:M8"/>
    <mergeCell ref="N6:P8"/>
    <mergeCell ref="Q6:S8"/>
  </mergeCells>
  <conditionalFormatting sqref="H6:J8">
    <cfRule type="cellIs" priority="5" dxfId="1" operator="lessThanOrEqual">
      <formula>0</formula>
    </cfRule>
    <cfRule type="cellIs" priority="6" dxfId="0" operator="greaterThan">
      <formula>0</formula>
    </cfRule>
  </conditionalFormatting>
  <conditionalFormatting sqref="H9:J11">
    <cfRule type="cellIs" priority="1" dxfId="1" operator="lessThanOrEqual">
      <formula>0</formula>
    </cfRule>
    <cfRule type="cellIs" priority="2" dxfId="0" operator="greaterThan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91" r:id="rId1"/>
  <headerFooter>
    <oddFooter>&amp;LZadávací dokumentace &amp;"-,Tučné"CEKK0516&amp;"-,Obyčejné" – příloha č. 8&amp;RStránka &amp;"-,Tučné"&amp;P&amp;"-,Obyčejné" z &amp;"-,Tučné"&amp;N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Koukal</dc:creator>
  <cp:keywords/>
  <dc:description/>
  <cp:lastModifiedBy>Mgr. Lukáš Pruška</cp:lastModifiedBy>
  <cp:lastPrinted>2016-04-11T07:12:59Z</cp:lastPrinted>
  <dcterms:created xsi:type="dcterms:W3CDTF">2016-04-07T17:39:55Z</dcterms:created>
  <dcterms:modified xsi:type="dcterms:W3CDTF">2016-04-12T12:46:36Z</dcterms:modified>
  <cp:category/>
  <cp:version/>
  <cp:contentType/>
  <cp:contentStatus/>
</cp:coreProperties>
</file>