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O:\VEŘEJNÉ ZAKÁZKY\2020\013_CVZ _Vytahy-servis\01_ZD\final\Cast 2\"/>
    </mc:Choice>
  </mc:AlternateContent>
  <xr:revisionPtr revIDLastSave="0" documentId="13_ncr:1_{2E01D1CC-EE1D-42D9-AB2D-68E79FDD1A8C}" xr6:coauthVersionLast="45" xr6:coauthVersionMax="45" xr10:uidLastSave="{00000000-0000-0000-0000-000000000000}"/>
  <bookViews>
    <workbookView xWindow="-120" yWindow="-120" windowWidth="29040" windowHeight="17640" xr2:uid="{921E84FA-B617-482F-A1AB-1E8AB3DE1050}"/>
  </bookViews>
  <sheets>
    <sheet name="ČÁST 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0" i="2" l="1"/>
  <c r="R51" i="2"/>
  <c r="R50" i="2"/>
  <c r="R49" i="2"/>
  <c r="R48" i="2"/>
  <c r="P48" i="2"/>
  <c r="R47" i="2"/>
  <c r="R46" i="2"/>
  <c r="P46" i="2"/>
  <c r="R45" i="2"/>
  <c r="P45" i="2"/>
  <c r="R44" i="2"/>
  <c r="R43" i="2"/>
  <c r="R42" i="2"/>
  <c r="R41" i="2"/>
  <c r="R40" i="2"/>
  <c r="P40" i="2"/>
  <c r="R38" i="2"/>
  <c r="R37" i="2"/>
  <c r="R36" i="2"/>
  <c r="R35" i="2"/>
  <c r="R34" i="2"/>
  <c r="R33" i="2"/>
  <c r="R32" i="2"/>
  <c r="R31" i="2"/>
  <c r="R30" i="2"/>
  <c r="R29" i="2"/>
  <c r="R28" i="2"/>
  <c r="R27" i="2"/>
  <c r="R26" i="2"/>
  <c r="R25" i="2"/>
  <c r="R24" i="2"/>
  <c r="R23" i="2"/>
  <c r="R22" i="2"/>
  <c r="R21" i="2"/>
  <c r="R20" i="2"/>
  <c r="R19" i="2"/>
  <c r="R18" i="2"/>
  <c r="R17" i="2"/>
  <c r="R16" i="2"/>
  <c r="R15" i="2"/>
  <c r="R14" i="2"/>
  <c r="R13" i="2"/>
  <c r="R12" i="2"/>
  <c r="R11" i="2"/>
  <c r="R52" i="2" l="1"/>
  <c r="A70" i="2" s="1"/>
</calcChain>
</file>

<file path=xl/sharedStrings.xml><?xml version="1.0" encoding="utf-8"?>
<sst xmlns="http://schemas.openxmlformats.org/spreadsheetml/2006/main" count="460" uniqueCount="194">
  <si>
    <t>Příloha č. 3 zadávací dokumentace</t>
  </si>
  <si>
    <t>-</t>
  </si>
  <si>
    <t>Specifikace plnění; Předloha pro zpracování ceny plnění</t>
  </si>
  <si>
    <t>A. Paušální cena za servis výtahů v Kč bez DPH</t>
  </si>
  <si>
    <t>Název pověřujícího zadavatele</t>
  </si>
  <si>
    <t>Číslo</t>
  </si>
  <si>
    <t>Výrobce</t>
  </si>
  <si>
    <t>Model</t>
  </si>
  <si>
    <t>Rok pořízení</t>
  </si>
  <si>
    <t>Výrobní číslo</t>
  </si>
  <si>
    <t>Umístění výtahu</t>
  </si>
  <si>
    <t>Typ výtahu (nákladní, osobní, osobní lůžkový, C100 - jídelní)</t>
  </si>
  <si>
    <t>Evakuační výtah</t>
  </si>
  <si>
    <t>Průchozí výtah</t>
  </si>
  <si>
    <t>Výtah hydraulický / lanový / řetězový</t>
  </si>
  <si>
    <t>Nosnost v kg</t>
  </si>
  <si>
    <t>Počet podlaží / počet stanic</t>
  </si>
  <si>
    <t>Předpokládaný termín zahájení poskytování servisu výtahů (datum)</t>
  </si>
  <si>
    <t>Předpokládaná doba poskytování servisu výtahů (počet měsíců)</t>
  </si>
  <si>
    <t>Maximální výše měsíčního paušálu v Kč bez DPH za 1 měsíc / 1 výtah</t>
  </si>
  <si>
    <r>
      <t xml:space="preserve">Měsíčí paušál
v Kč bez DPH
za 1 měsíc / 1 výtah*
</t>
    </r>
    <r>
      <rPr>
        <b/>
        <i/>
        <u/>
        <sz val="14"/>
        <color rgb="FFFF0000"/>
        <rFont val="Segoe UI"/>
        <family val="2"/>
        <charset val="238"/>
      </rPr>
      <t>DOPLNÍ UCHAZEČ</t>
    </r>
  </si>
  <si>
    <t>Paušální cena
v Kč bez DPH
za předpokládanou dobu poskytování servisu výtahů
za 1 výtah</t>
  </si>
  <si>
    <t>ANO / NE</t>
  </si>
  <si>
    <t>ZDRAVOTNICKÁ ZAŘÍZENÍ</t>
  </si>
  <si>
    <t>Nemocnice Znojmo</t>
  </si>
  <si>
    <t>č. 1</t>
  </si>
  <si>
    <t>výtahy Brumovice</t>
  </si>
  <si>
    <t>OT 400</t>
  </si>
  <si>
    <t>C/hl. chodba</t>
  </si>
  <si>
    <t>osobní</t>
  </si>
  <si>
    <t>NE</t>
  </si>
  <si>
    <t>lanový</t>
  </si>
  <si>
    <t>12/12</t>
  </si>
  <si>
    <t>č. 2</t>
  </si>
  <si>
    <t>C/primárky</t>
  </si>
  <si>
    <t>č. 3</t>
  </si>
  <si>
    <t>C/kantýna L</t>
  </si>
  <si>
    <t>ANO</t>
  </si>
  <si>
    <t>12/4</t>
  </si>
  <si>
    <t>č. 4</t>
  </si>
  <si>
    <t>C/kantýna P</t>
  </si>
  <si>
    <t>12/11</t>
  </si>
  <si>
    <t>č. 5</t>
  </si>
  <si>
    <t>LV 1200</t>
  </si>
  <si>
    <t>C/A1L1</t>
  </si>
  <si>
    <t>osobní lůžkový</t>
  </si>
  <si>
    <t>č. 6</t>
  </si>
  <si>
    <t>C/A1L2</t>
  </si>
  <si>
    <t>č. 7</t>
  </si>
  <si>
    <t>LV 1600</t>
  </si>
  <si>
    <t>C/A1L3</t>
  </si>
  <si>
    <t>č. 8</t>
  </si>
  <si>
    <t>TRA Praha</t>
  </si>
  <si>
    <t>LTV 500</t>
  </si>
  <si>
    <t>C/A1L4</t>
  </si>
  <si>
    <t>č. 9</t>
  </si>
  <si>
    <t>TRA Břeclav</t>
  </si>
  <si>
    <t>C/lékárna</t>
  </si>
  <si>
    <t>3/2</t>
  </si>
  <si>
    <t>č. 10</t>
  </si>
  <si>
    <t>TRA Brno</t>
  </si>
  <si>
    <t>OT250</t>
  </si>
  <si>
    <t>internát</t>
  </si>
  <si>
    <t>7/7</t>
  </si>
  <si>
    <t>č. 11</t>
  </si>
  <si>
    <t>TRAM Chrudim</t>
  </si>
  <si>
    <t>NT1200</t>
  </si>
  <si>
    <t>SN/ODN</t>
  </si>
  <si>
    <t>5/5</t>
  </si>
  <si>
    <t>č. 12</t>
  </si>
  <si>
    <t>Transporta BV</t>
  </si>
  <si>
    <t>LT500</t>
  </si>
  <si>
    <t>15-8-80031</t>
  </si>
  <si>
    <t>H/administrativa</t>
  </si>
  <si>
    <t>4/4</t>
  </si>
  <si>
    <t>č. 13</t>
  </si>
  <si>
    <t>Tramontáž Chrudim</t>
  </si>
  <si>
    <t>LVO2000</t>
  </si>
  <si>
    <t>49/2007</t>
  </si>
  <si>
    <t>S/kuchyň 1</t>
  </si>
  <si>
    <t>2/2</t>
  </si>
  <si>
    <t>č. 14</t>
  </si>
  <si>
    <t>50/2007</t>
  </si>
  <si>
    <t>S/kuchyň 2</t>
  </si>
  <si>
    <t>č. 15</t>
  </si>
  <si>
    <t>51/2007</t>
  </si>
  <si>
    <t>S/kuchyň 3</t>
  </si>
  <si>
    <t>č. 16</t>
  </si>
  <si>
    <t>52/2007</t>
  </si>
  <si>
    <t>S/kuchyň 4</t>
  </si>
  <si>
    <t>č. 17</t>
  </si>
  <si>
    <t>53/2007</t>
  </si>
  <si>
    <t>S/kuchyň 5</t>
  </si>
  <si>
    <t>č. 18</t>
  </si>
  <si>
    <t>LVO1600</t>
  </si>
  <si>
    <t>03/2017</t>
  </si>
  <si>
    <t>C/ORKO</t>
  </si>
  <si>
    <t>3/3</t>
  </si>
  <si>
    <t>č. 19</t>
  </si>
  <si>
    <t>44/2009</t>
  </si>
  <si>
    <t>B1 L</t>
  </si>
  <si>
    <t>č. 20</t>
  </si>
  <si>
    <t>45/2009</t>
  </si>
  <si>
    <t>B1 R</t>
  </si>
  <si>
    <t>č. 21</t>
  </si>
  <si>
    <t>LVO1250</t>
  </si>
  <si>
    <t>46/2009</t>
  </si>
  <si>
    <t>A4/HTO</t>
  </si>
  <si>
    <t>č. 22</t>
  </si>
  <si>
    <t>LVO300</t>
  </si>
  <si>
    <t>48/2013</t>
  </si>
  <si>
    <t>poliklinika L</t>
  </si>
  <si>
    <t>č. 23</t>
  </si>
  <si>
    <t>49/2013</t>
  </si>
  <si>
    <t>poliklinika R</t>
  </si>
  <si>
    <t>č. 24</t>
  </si>
  <si>
    <t>LVO630</t>
  </si>
  <si>
    <t>36/2013</t>
  </si>
  <si>
    <t>G/Psychiatrie</t>
  </si>
  <si>
    <t>č. 25</t>
  </si>
  <si>
    <t>C100</t>
  </si>
  <si>
    <t>50/2013</t>
  </si>
  <si>
    <t>COT/GYN 1</t>
  </si>
  <si>
    <t>č. 26</t>
  </si>
  <si>
    <t>26/2015</t>
  </si>
  <si>
    <t>COT/GYN 2</t>
  </si>
  <si>
    <t>č. 27</t>
  </si>
  <si>
    <t>Vymyslický</t>
  </si>
  <si>
    <t>OT</t>
  </si>
  <si>
    <t>Infekční L</t>
  </si>
  <si>
    <t>č. 28</t>
  </si>
  <si>
    <t>Infekční R</t>
  </si>
  <si>
    <t>hydraulický</t>
  </si>
  <si>
    <t>Hlavní budova</t>
  </si>
  <si>
    <t>6/6</t>
  </si>
  <si>
    <t>3/5</t>
  </si>
  <si>
    <t>Č.2</t>
  </si>
  <si>
    <t>BV Brumovice s.r.o.</t>
  </si>
  <si>
    <t>ZAŘÍZENÍ SOCIÁLNÍCH SLUŽEB</t>
  </si>
  <si>
    <t>C100 - jídelní</t>
  </si>
  <si>
    <t>VÝTAHY, s.r.o. Velké Meziříčí</t>
  </si>
  <si>
    <t>Domov pro seniory Hostim</t>
  </si>
  <si>
    <t>BV BRUMOVICE VÝTAHY s.r.o.</t>
  </si>
  <si>
    <t>OTNA 1650</t>
  </si>
  <si>
    <t>1992 / 2007</t>
  </si>
  <si>
    <t>0907/2007</t>
  </si>
  <si>
    <t>domov</t>
  </si>
  <si>
    <t xml:space="preserve"> VÝTAHY OSTRAVA SERVIS s.r.o.</t>
  </si>
  <si>
    <t>ILTAB 1200</t>
  </si>
  <si>
    <t>domov, Hostim 2</t>
  </si>
  <si>
    <t>Domov pro seniory Jevišovice</t>
  </si>
  <si>
    <t>OTNA 400/0,63</t>
  </si>
  <si>
    <t>BV-1306</t>
  </si>
  <si>
    <t>hlavní budova A</t>
  </si>
  <si>
    <t>LTI 1700/0,44</t>
  </si>
  <si>
    <t>5331/2009</t>
  </si>
  <si>
    <t>vedlejší budova B</t>
  </si>
  <si>
    <t>Hovil 1700/0,3</t>
  </si>
  <si>
    <t>6016/2010</t>
  </si>
  <si>
    <t>Domov pro seniory Plaveč</t>
  </si>
  <si>
    <t>OTNA 1800</t>
  </si>
  <si>
    <t>lůžkový</t>
  </si>
  <si>
    <t>HPO 400</t>
  </si>
  <si>
    <t>Podzámčí</t>
  </si>
  <si>
    <t>TOIV</t>
  </si>
  <si>
    <t>budova B</t>
  </si>
  <si>
    <t>5/4</t>
  </si>
  <si>
    <t>LTI 1250/0,50</t>
  </si>
  <si>
    <t>zámek</t>
  </si>
  <si>
    <t>Brumov</t>
  </si>
  <si>
    <t>C</t>
  </si>
  <si>
    <t>budova A</t>
  </si>
  <si>
    <t>Domov Božice</t>
  </si>
  <si>
    <t>OTIS, a.s.</t>
  </si>
  <si>
    <t>EL16812D</t>
  </si>
  <si>
    <t>C5KE2044</t>
  </si>
  <si>
    <t>hlavní budova</t>
  </si>
  <si>
    <t>VO015</t>
  </si>
  <si>
    <t>015/2001</t>
  </si>
  <si>
    <t>Paušální cena za servis výtahů v Kč bez DPH</t>
  </si>
  <si>
    <t>* Měsíční paušál za servis 1 výtahu za 1 kalendářní měsíc bude účastníkem zadávacího řízení stanoven s ohledem na parametry výtahu, požadovaný rozsahu servisu výtahů a předpokládanou dobu poskytování servisu výtahu, přičemž nesmí překročit maximální částku uvedenou u příslušného výtahu ve sloupci P.</t>
  </si>
  <si>
    <t>B. Cena za servisní činností a služby nezahrnuté v měsíčním paušálu v Kč bez DPH</t>
  </si>
  <si>
    <r>
      <t xml:space="preserve">Cena za 1 hodinu poskytování servisních činností a služeb nezahrnutých v měsíčním paušálu (běžná hodinová sazba) v Kč bez DPH **
</t>
    </r>
    <r>
      <rPr>
        <b/>
        <i/>
        <sz val="14"/>
        <color rgb="FFFF0000"/>
        <rFont val="Segoe UI"/>
        <family val="2"/>
        <charset val="238"/>
      </rPr>
      <t xml:space="preserve">Cena za 1 hodinu poskytování servisních činností a služeb nezahrnutých v měsíčním paušálu (běžná hodinová sazba) v Kč bez DPH
</t>
    </r>
    <r>
      <rPr>
        <b/>
        <i/>
        <u/>
        <sz val="14"/>
        <color rgb="FFFF0000"/>
        <rFont val="Segoe UI"/>
        <family val="2"/>
        <charset val="238"/>
      </rPr>
      <t>nesmí přesáhnout částku 350,- Kč.</t>
    </r>
  </si>
  <si>
    <r>
      <t xml:space="preserve">Předpokládaný počet hodin poskytování servisních činností a služeb nezahrnutých v měsíčním paušálu
</t>
    </r>
    <r>
      <rPr>
        <b/>
        <u/>
        <sz val="14"/>
        <rFont val="Segoe UI"/>
        <family val="2"/>
        <charset val="238"/>
      </rPr>
      <t>poskytovaných v běžné pracovní době</t>
    </r>
    <r>
      <rPr>
        <b/>
        <sz val="14"/>
        <rFont val="Segoe UI"/>
        <family val="2"/>
        <charset val="238"/>
      </rPr>
      <t xml:space="preserve"> *** (b)</t>
    </r>
  </si>
  <si>
    <r>
      <t xml:space="preserve">Předpokládaný počet hodin poskytování servisních činností a služeb nezahrnutých v měsíčním paušálu
</t>
    </r>
    <r>
      <rPr>
        <b/>
        <u/>
        <sz val="14"/>
        <rFont val="Segoe UI"/>
        <family val="2"/>
        <charset val="238"/>
      </rPr>
      <t>poskytovaných v době pohotovosti</t>
    </r>
    <r>
      <rPr>
        <b/>
        <sz val="14"/>
        <rFont val="Segoe UI"/>
        <family val="2"/>
        <charset val="238"/>
      </rPr>
      <t xml:space="preserve"> *** (c)</t>
    </r>
  </si>
  <si>
    <t>Cena za poskytování servisních činností a služeb 
nezahrnutých v měsíčním paušálu celkem v Kč bez DPH **** (d)
d = (a * b) + ((a * 1,3) * c)</t>
  </si>
  <si>
    <t>** Cena za 1 hodinu poskytování servisních činností a služeb nezahrnutých v měsíčním paušálu bude účastníkem zadávacího řízení stanovena s ohledem na předpokládaný počet hodin poskytování těchto služeb za dobu trvání veřejné zakázky, přičemž nesmí překročit maximální částku ve výši 350,- Kč bez DPH.</t>
  </si>
  <si>
    <t>*** Předpokládaný počet hodin poskytování servisních činností a služeb nezahrnutých v měsíčním paušálu byl stanoven na základě zkušeností jednotlivých zadavatelů (zdravotnických zařízení) s obdobným předmětem plnění z minulých let a na základě jejich předpokládaných potřeb za předpokládanou dobu plnění veřejné zakázky. Jednotliví zadavatelé nejsou povinni předpokládaný počet hodin využít, případně mohou uvedený předpokládaný počet hodin překročit, přičemž dodavatel není oprávněn cenu za 1 hodinu poskytování servisních činností a služeb nezahrnutých v měsíčním paušálu z důvodu nevyužití nebo překročení předpokládaného počtu hodin jakkoli měnit.</t>
  </si>
  <si>
    <t>**** Cena za poskytování servisních činností a služeb nezahrnutých v měsíčním paušálu celkem za dobu trvání veřejné zakázky bude stanovena podle vzorce d = (a * b) + ((a * 1,3) * c).</t>
  </si>
  <si>
    <t>C. Celková cena za servis výtahů v Kč bez DPH</t>
  </si>
  <si>
    <t>Celková cena za servis výtahů v Kč bez DPH *****</t>
  </si>
  <si>
    <t>***** Nabídková cena bez DPH bude stanovena jako součet Paušální ceny za servis výtahů bez DPH a Ceny za servisní činnosti a služby nezahrnuté v měsíčním paušálu v Kč bez DPH.</t>
  </si>
  <si>
    <t>ČÁST 2</t>
  </si>
  <si>
    <t>Domov pro seniory Skalice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</si>
</sst>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00\ &quot;Kč&quot;"/>
  </numFmts>
  <fonts count="20" x14ac:knownFonts="1">
    <font>
      <sz val="11"/>
      <color theme="1"/>
      <name val="Calibri"/>
      <family val="2"/>
      <charset val="238"/>
      <scheme val="minor"/>
    </font>
    <font>
      <sz val="11"/>
      <color theme="1"/>
      <name val="Calibri"/>
      <family val="2"/>
      <charset val="238"/>
      <scheme val="minor"/>
    </font>
    <font>
      <b/>
      <sz val="22"/>
      <name val="Segoe UI"/>
      <family val="2"/>
      <charset val="238"/>
    </font>
    <font>
      <sz val="10"/>
      <name val="Segoe UI"/>
      <family val="2"/>
      <charset val="238"/>
    </font>
    <font>
      <b/>
      <sz val="18"/>
      <name val="Segoe UI"/>
      <family val="2"/>
      <charset val="238"/>
    </font>
    <font>
      <b/>
      <sz val="20"/>
      <name val="Segoe UI"/>
      <family val="2"/>
      <charset val="238"/>
    </font>
    <font>
      <b/>
      <sz val="14"/>
      <name val="Segoe UI"/>
      <family val="2"/>
      <charset val="238"/>
    </font>
    <font>
      <b/>
      <sz val="14"/>
      <color rgb="FFFF0000"/>
      <name val="Segoe UI"/>
      <family val="2"/>
      <charset val="238"/>
    </font>
    <font>
      <b/>
      <i/>
      <u/>
      <sz val="14"/>
      <color rgb="FFFF0000"/>
      <name val="Segoe UI"/>
      <family val="2"/>
      <charset val="238"/>
    </font>
    <font>
      <b/>
      <sz val="16"/>
      <name val="Segoe UI"/>
      <family val="2"/>
      <charset val="238"/>
    </font>
    <font>
      <sz val="16"/>
      <name val="Segoe UI"/>
      <family val="2"/>
      <charset val="238"/>
    </font>
    <font>
      <sz val="14"/>
      <name val="Segoe UI"/>
      <family val="2"/>
      <charset val="238"/>
    </font>
    <font>
      <b/>
      <sz val="14"/>
      <color theme="1"/>
      <name val="Segoe UI"/>
      <family val="2"/>
      <charset val="238"/>
    </font>
    <font>
      <b/>
      <i/>
      <sz val="14"/>
      <color rgb="FFFF0000"/>
      <name val="Segoe UI"/>
      <family val="2"/>
      <charset val="238"/>
    </font>
    <font>
      <b/>
      <i/>
      <sz val="14"/>
      <color theme="1"/>
      <name val="Segoe UI"/>
      <family val="2"/>
      <charset val="238"/>
    </font>
    <font>
      <b/>
      <i/>
      <sz val="14"/>
      <name val="Segoe UI"/>
      <family val="2"/>
      <charset val="238"/>
    </font>
    <font>
      <b/>
      <u/>
      <sz val="14"/>
      <name val="Segoe UI"/>
      <family val="2"/>
      <charset val="238"/>
    </font>
    <font>
      <i/>
      <sz val="14"/>
      <name val="Segoe UI"/>
      <family val="2"/>
      <charset val="238"/>
    </font>
    <font>
      <b/>
      <sz val="10"/>
      <name val="Segoe UI"/>
      <family val="2"/>
      <charset val="238"/>
    </font>
    <font>
      <b/>
      <sz val="11"/>
      <name val="Segoe UI"/>
      <family val="2"/>
      <charset val="23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5D9F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39997558519241921"/>
        <bgColor indexed="64"/>
      </patternFill>
    </fill>
  </fills>
  <borders count="41">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21">
    <xf numFmtId="0" fontId="0" fillId="0" borderId="0" xfId="0"/>
    <xf numFmtId="0" fontId="3" fillId="0" borderId="0" xfId="0" applyFont="1"/>
    <xf numFmtId="0" fontId="6" fillId="3" borderId="3"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8" xfId="0" applyFont="1" applyFill="1" applyBorder="1" applyAlignment="1">
      <alignment horizontal="center" vertical="center"/>
    </xf>
    <xf numFmtId="0" fontId="10" fillId="0" borderId="0" xfId="0" applyFont="1"/>
    <xf numFmtId="0" fontId="11"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14" fontId="12" fillId="2" borderId="4" xfId="0" applyNumberFormat="1" applyFont="1" applyFill="1" applyBorder="1" applyAlignment="1">
      <alignment horizontal="center" vertical="center"/>
    </xf>
    <xf numFmtId="164" fontId="13" fillId="2" borderId="4" xfId="0" applyNumberFormat="1" applyFont="1" applyFill="1" applyBorder="1" applyAlignment="1">
      <alignment horizontal="center" vertical="center"/>
    </xf>
    <xf numFmtId="0" fontId="11" fillId="2" borderId="15" xfId="0" applyFont="1" applyFill="1" applyBorder="1" applyAlignment="1">
      <alignment horizontal="center" vertical="center"/>
    </xf>
    <xf numFmtId="0" fontId="11" fillId="2" borderId="15" xfId="0" applyFont="1" applyFill="1" applyBorder="1" applyAlignment="1">
      <alignment horizontal="center" vertical="center" wrapText="1"/>
    </xf>
    <xf numFmtId="14" fontId="12" fillId="2" borderId="15" xfId="0" applyNumberFormat="1" applyFont="1" applyFill="1" applyBorder="1" applyAlignment="1">
      <alignment horizontal="center" vertical="center"/>
    </xf>
    <xf numFmtId="0" fontId="11" fillId="2" borderId="16" xfId="0" applyFont="1" applyFill="1" applyBorder="1" applyAlignment="1">
      <alignment horizontal="center" vertical="center"/>
    </xf>
    <xf numFmtId="164" fontId="13" fillId="2" borderId="15" xfId="0" applyNumberFormat="1" applyFont="1" applyFill="1" applyBorder="1" applyAlignment="1">
      <alignment horizontal="center" vertical="center"/>
    </xf>
    <xf numFmtId="49" fontId="11" fillId="2" borderId="15" xfId="0" applyNumberFormat="1"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2" borderId="19" xfId="0" applyFont="1" applyFill="1" applyBorder="1" applyAlignment="1">
      <alignment horizontal="center" vertical="center"/>
    </xf>
    <xf numFmtId="0" fontId="11" fillId="2" borderId="19" xfId="0" applyFont="1" applyFill="1" applyBorder="1" applyAlignment="1">
      <alignment horizontal="center" vertical="center" wrapText="1"/>
    </xf>
    <xf numFmtId="49" fontId="11" fillId="2" borderId="19" xfId="0" applyNumberFormat="1" applyFont="1" applyFill="1" applyBorder="1" applyAlignment="1">
      <alignment horizontal="center" vertical="center"/>
    </xf>
    <xf numFmtId="14" fontId="12" fillId="2" borderId="19" xfId="0" applyNumberFormat="1" applyFont="1" applyFill="1" applyBorder="1" applyAlignment="1">
      <alignment horizontal="center" vertical="center"/>
    </xf>
    <xf numFmtId="0" fontId="11" fillId="0" borderId="20" xfId="0" applyFont="1" applyBorder="1" applyAlignment="1">
      <alignment horizontal="center" vertical="center"/>
    </xf>
    <xf numFmtId="164" fontId="13" fillId="2" borderId="19" xfId="0" applyNumberFormat="1" applyFont="1" applyFill="1" applyBorder="1" applyAlignment="1">
      <alignment horizontal="center" vertical="center"/>
    </xf>
    <xf numFmtId="0" fontId="11" fillId="2" borderId="8" xfId="0" applyFont="1" applyFill="1" applyBorder="1" applyAlignment="1">
      <alignment horizontal="center" vertical="center"/>
    </xf>
    <xf numFmtId="0" fontId="11" fillId="2" borderId="8" xfId="0" applyFont="1" applyFill="1" applyBorder="1" applyAlignment="1">
      <alignment horizontal="center" vertical="center" wrapText="1"/>
    </xf>
    <xf numFmtId="164" fontId="13" fillId="2" borderId="8" xfId="0" applyNumberFormat="1" applyFont="1" applyFill="1" applyBorder="1" applyAlignment="1">
      <alignment horizontal="center" vertical="center"/>
    </xf>
    <xf numFmtId="164" fontId="13" fillId="2" borderId="16" xfId="0" applyNumberFormat="1" applyFont="1" applyFill="1" applyBorder="1" applyAlignment="1">
      <alignment horizontal="center" vertical="center"/>
    </xf>
    <xf numFmtId="14" fontId="6" fillId="2" borderId="4" xfId="0" applyNumberFormat="1" applyFont="1" applyFill="1" applyBorder="1" applyAlignment="1">
      <alignment horizontal="center" vertical="center"/>
    </xf>
    <xf numFmtId="14" fontId="6" fillId="2" borderId="15" xfId="0" applyNumberFormat="1" applyFont="1" applyFill="1" applyBorder="1" applyAlignment="1">
      <alignment horizontal="center" vertical="center"/>
    </xf>
    <xf numFmtId="14" fontId="6" fillId="2" borderId="19" xfId="0" applyNumberFormat="1" applyFont="1" applyFill="1" applyBorder="1" applyAlignment="1">
      <alignment horizontal="center" vertical="center"/>
    </xf>
    <xf numFmtId="14" fontId="6" fillId="2" borderId="8" xfId="0" applyNumberFormat="1" applyFont="1" applyFill="1" applyBorder="1" applyAlignment="1">
      <alignment horizontal="center" vertical="center"/>
    </xf>
    <xf numFmtId="0" fontId="11" fillId="2" borderId="3" xfId="0" applyFont="1" applyFill="1" applyBorder="1" applyAlignment="1">
      <alignment horizontal="center" vertical="center"/>
    </xf>
    <xf numFmtId="164" fontId="13" fillId="2" borderId="3" xfId="0" applyNumberFormat="1" applyFont="1" applyFill="1" applyBorder="1" applyAlignment="1">
      <alignment horizontal="center" vertical="center"/>
    </xf>
    <xf numFmtId="164" fontId="13" fillId="2" borderId="7" xfId="0" applyNumberFormat="1" applyFont="1" applyFill="1" applyBorder="1" applyAlignment="1">
      <alignment horizontal="center" vertical="center"/>
    </xf>
    <xf numFmtId="0" fontId="11" fillId="2" borderId="16" xfId="0" applyFont="1" applyFill="1" applyBorder="1" applyAlignment="1">
      <alignment horizontal="center" vertical="center" wrapText="1"/>
    </xf>
    <xf numFmtId="14" fontId="6" fillId="2" borderId="16" xfId="0" applyNumberFormat="1" applyFont="1" applyFill="1" applyBorder="1" applyAlignment="1">
      <alignment horizontal="center" vertical="center"/>
    </xf>
    <xf numFmtId="164" fontId="9" fillId="5" borderId="28" xfId="0" applyNumberFormat="1" applyFont="1" applyFill="1" applyBorder="1" applyAlignment="1">
      <alignment horizontal="center" vertical="center"/>
    </xf>
    <xf numFmtId="0" fontId="18" fillId="0" borderId="0" xfId="0" applyFont="1" applyAlignment="1">
      <alignment horizontal="center"/>
    </xf>
    <xf numFmtId="0" fontId="3" fillId="0" borderId="0" xfId="0" applyFont="1" applyAlignment="1">
      <alignment horizontal="center"/>
    </xf>
    <xf numFmtId="164" fontId="19" fillId="0" borderId="0" xfId="1" applyNumberFormat="1" applyFont="1" applyAlignment="1" applyProtection="1">
      <alignment horizontal="center"/>
    </xf>
    <xf numFmtId="164" fontId="18" fillId="0" borderId="0" xfId="0" applyNumberFormat="1" applyFont="1" applyAlignment="1">
      <alignment horizontal="center"/>
    </xf>
    <xf numFmtId="0" fontId="6" fillId="7" borderId="13"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18"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22"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13"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8" xfId="0" applyFont="1" applyFill="1" applyBorder="1" applyAlignment="1">
      <alignment horizontal="center" vertical="center" wrapText="1"/>
    </xf>
    <xf numFmtId="164" fontId="14" fillId="8" borderId="8" xfId="0" applyNumberFormat="1" applyFont="1" applyFill="1" applyBorder="1" applyAlignment="1" applyProtection="1">
      <alignment horizontal="center" vertical="center"/>
      <protection locked="0"/>
    </xf>
    <xf numFmtId="164" fontId="14" fillId="8" borderId="4" xfId="0" applyNumberFormat="1" applyFont="1" applyFill="1" applyBorder="1" applyAlignment="1" applyProtection="1">
      <alignment horizontal="center" vertical="center"/>
      <protection locked="0"/>
    </xf>
    <xf numFmtId="164" fontId="14" fillId="8" borderId="15" xfId="0" applyNumberFormat="1" applyFont="1" applyFill="1" applyBorder="1" applyAlignment="1" applyProtection="1">
      <alignment horizontal="center" vertical="center"/>
      <protection locked="0"/>
    </xf>
    <xf numFmtId="164" fontId="14" fillId="8" borderId="16" xfId="0" applyNumberFormat="1" applyFont="1" applyFill="1" applyBorder="1" applyAlignment="1" applyProtection="1">
      <alignment horizontal="center" vertical="center"/>
      <protection locked="0"/>
    </xf>
    <xf numFmtId="164" fontId="14" fillId="8" borderId="19" xfId="0" applyNumberFormat="1" applyFont="1" applyFill="1" applyBorder="1" applyAlignment="1" applyProtection="1">
      <alignment horizontal="center" vertical="center"/>
      <protection locked="0"/>
    </xf>
    <xf numFmtId="164" fontId="15" fillId="9" borderId="5" xfId="0" applyNumberFormat="1" applyFont="1" applyFill="1" applyBorder="1" applyAlignment="1">
      <alignment horizontal="center" vertical="center"/>
    </xf>
    <xf numFmtId="164" fontId="15" fillId="9" borderId="17" xfId="0" applyNumberFormat="1" applyFont="1" applyFill="1" applyBorder="1" applyAlignment="1">
      <alignment horizontal="center" vertical="center"/>
    </xf>
    <xf numFmtId="164" fontId="15" fillId="9" borderId="21" xfId="0" applyNumberFormat="1" applyFont="1" applyFill="1" applyBorder="1" applyAlignment="1">
      <alignment horizontal="center" vertical="center"/>
    </xf>
    <xf numFmtId="164" fontId="15" fillId="9" borderId="9" xfId="0" applyNumberFormat="1" applyFont="1" applyFill="1" applyBorder="1" applyAlignment="1">
      <alignment horizontal="center" vertical="center"/>
    </xf>
    <xf numFmtId="164" fontId="15" fillId="9" borderId="23" xfId="0" applyNumberFormat="1" applyFont="1" applyFill="1" applyBorder="1" applyAlignment="1">
      <alignment horizontal="center" vertical="center"/>
    </xf>
    <xf numFmtId="164" fontId="15" fillId="9" borderId="24" xfId="0" applyNumberFormat="1" applyFont="1" applyFill="1" applyBorder="1" applyAlignment="1">
      <alignment horizontal="center" vertical="center"/>
    </xf>
    <xf numFmtId="0" fontId="4" fillId="0" borderId="0" xfId="0" applyFont="1" applyAlignment="1">
      <alignment horizontal="center" vertical="center"/>
    </xf>
    <xf numFmtId="0" fontId="2" fillId="2" borderId="0" xfId="0" applyFont="1" applyFill="1" applyAlignment="1">
      <alignment horizontal="center"/>
    </xf>
    <xf numFmtId="0" fontId="5" fillId="0" borderId="0" xfId="0" applyFont="1" applyAlignment="1">
      <alignment horizontal="center" vertical="center"/>
    </xf>
    <xf numFmtId="0" fontId="4" fillId="7" borderId="0" xfId="0" applyFont="1" applyFill="1" applyAlignment="1">
      <alignment horizontal="center" vertical="center"/>
    </xf>
    <xf numFmtId="0" fontId="4" fillId="0" borderId="1" xfId="0" applyFont="1" applyBorder="1" applyAlignment="1">
      <alignment horizontal="center" vertical="center"/>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11" fillId="0" borderId="0" xfId="0" applyFont="1" applyAlignment="1">
      <alignment horizontal="left" vertical="center"/>
    </xf>
    <xf numFmtId="164" fontId="7" fillId="3" borderId="3" xfId="1" applyNumberFormat="1" applyFont="1" applyFill="1" applyBorder="1" applyAlignment="1" applyProtection="1">
      <alignment horizontal="center" vertical="center" wrapText="1"/>
    </xf>
    <xf numFmtId="164" fontId="7" fillId="3" borderId="7" xfId="1" applyNumberFormat="1" applyFont="1" applyFill="1" applyBorder="1" applyAlignment="1" applyProtection="1">
      <alignment horizontal="center"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6" fillId="0" borderId="29"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3" borderId="30"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5" xfId="0" applyFont="1" applyFill="1" applyBorder="1" applyAlignment="1">
      <alignment horizontal="center" vertical="center" wrapText="1"/>
    </xf>
    <xf numFmtId="164" fontId="15" fillId="6" borderId="36" xfId="1" applyNumberFormat="1" applyFont="1" applyFill="1" applyBorder="1" applyAlignment="1" applyProtection="1">
      <alignment horizontal="center" vertical="center"/>
      <protection locked="0"/>
    </xf>
    <xf numFmtId="164" fontId="15" fillId="6" borderId="37" xfId="1" applyNumberFormat="1" applyFont="1" applyFill="1" applyBorder="1" applyAlignment="1" applyProtection="1">
      <alignment horizontal="center" vertical="center"/>
      <protection locked="0"/>
    </xf>
    <xf numFmtId="164" fontId="15" fillId="6" borderId="38" xfId="1" applyNumberFormat="1" applyFont="1" applyFill="1" applyBorder="1" applyAlignment="1" applyProtection="1">
      <alignment horizontal="center" vertical="center"/>
      <protection locked="0"/>
    </xf>
    <xf numFmtId="0" fontId="6" fillId="2" borderId="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164" fontId="9" fillId="5" borderId="39" xfId="1" applyNumberFormat="1" applyFont="1" applyFill="1" applyBorder="1" applyAlignment="1" applyProtection="1">
      <alignment horizontal="center" vertical="center"/>
    </xf>
    <xf numFmtId="164" fontId="9" fillId="5" borderId="40" xfId="1" applyNumberFormat="1" applyFont="1" applyFill="1" applyBorder="1" applyAlignment="1" applyProtection="1">
      <alignment horizontal="center" vertical="center"/>
    </xf>
    <xf numFmtId="0" fontId="6" fillId="0" borderId="0" xfId="0" applyFont="1" applyAlignment="1">
      <alignment horizontal="left" vertical="center"/>
    </xf>
    <xf numFmtId="0" fontId="11" fillId="0" borderId="0" xfId="0" applyFont="1" applyAlignment="1">
      <alignment horizontal="left" vertical="center" wrapText="1"/>
    </xf>
    <xf numFmtId="0" fontId="6" fillId="0" borderId="0" xfId="0" applyFont="1" applyAlignment="1">
      <alignment horizontal="left" vertical="center" wrapText="1"/>
    </xf>
    <xf numFmtId="0" fontId="9" fillId="0" borderId="0" xfId="0" applyFont="1" applyAlignment="1">
      <alignment horizontal="center" vertical="center"/>
    </xf>
    <xf numFmtId="0" fontId="9" fillId="3" borderId="10" xfId="0" applyFont="1" applyFill="1" applyBorder="1" applyAlignment="1">
      <alignment horizontal="left" vertical="center"/>
    </xf>
    <xf numFmtId="0" fontId="9" fillId="3" borderId="11" xfId="0" applyFont="1" applyFill="1" applyBorder="1" applyAlignment="1">
      <alignment horizontal="left" vertical="center"/>
    </xf>
    <xf numFmtId="0" fontId="9" fillId="3" borderId="12" xfId="0" applyFont="1" applyFill="1" applyBorder="1" applyAlignment="1">
      <alignment horizontal="left" vertical="center"/>
    </xf>
    <xf numFmtId="164" fontId="9" fillId="5" borderId="10" xfId="1" applyNumberFormat="1" applyFont="1" applyFill="1" applyBorder="1" applyAlignment="1" applyProtection="1">
      <alignment horizontal="center" vertical="center"/>
    </xf>
    <xf numFmtId="164" fontId="9" fillId="5" borderId="11" xfId="1" applyNumberFormat="1" applyFont="1" applyFill="1" applyBorder="1" applyAlignment="1" applyProtection="1">
      <alignment horizontal="center" vertical="center"/>
    </xf>
    <xf numFmtId="164" fontId="9" fillId="5" borderId="12" xfId="1" applyNumberFormat="1" applyFont="1" applyFill="1" applyBorder="1" applyAlignment="1" applyProtection="1">
      <alignment horizontal="center" vertical="center"/>
    </xf>
    <xf numFmtId="0" fontId="17" fillId="0" borderId="0" xfId="0" applyFont="1" applyAlignment="1">
      <alignment horizontal="left" vertical="center" wrapText="1"/>
    </xf>
  </cellXfs>
  <cellStyles count="2">
    <cellStyle name="Měna" xfId="1" builtinId="4"/>
    <cellStyle name="Normální"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43F71-6BFE-4355-8937-6673BC6F18EA}">
  <sheetPr>
    <pageSetUpPr fitToPage="1"/>
  </sheetPr>
  <dimension ref="A1:R83"/>
  <sheetViews>
    <sheetView tabSelected="1" showRuler="0" view="pageLayout" zoomScale="55" zoomScaleNormal="75" zoomScaleSheetLayoutView="40" zoomScalePageLayoutView="55" workbookViewId="0">
      <selection activeCell="Q11" sqref="Q11"/>
    </sheetView>
  </sheetViews>
  <sheetFormatPr defaultColWidth="9.85546875" defaultRowHeight="16.5" x14ac:dyDescent="0.3"/>
  <cols>
    <col min="1" max="1" width="32.42578125" style="38" customWidth="1"/>
    <col min="2" max="2" width="16.140625" style="39" customWidth="1"/>
    <col min="3" max="3" width="36.85546875" style="39" customWidth="1"/>
    <col min="4" max="4" width="21" style="39" customWidth="1"/>
    <col min="5" max="5" width="17.85546875" style="39" customWidth="1"/>
    <col min="6" max="6" width="16.85546875" style="39" customWidth="1"/>
    <col min="7" max="7" width="24.85546875" style="39" customWidth="1"/>
    <col min="8" max="8" width="28.7109375" style="39" customWidth="1"/>
    <col min="9" max="9" width="17.5703125" style="39" customWidth="1"/>
    <col min="10" max="10" width="17.85546875" style="39" customWidth="1"/>
    <col min="11" max="11" width="18.42578125" style="39" customWidth="1"/>
    <col min="12" max="12" width="13.5703125" style="39" customWidth="1"/>
    <col min="13" max="13" width="20.42578125" style="39" customWidth="1"/>
    <col min="14" max="14" width="27" style="38" customWidth="1"/>
    <col min="15" max="15" width="29.28515625" style="38" customWidth="1"/>
    <col min="16" max="16" width="26.7109375" style="40" customWidth="1"/>
    <col min="17" max="17" width="33.140625" style="38" customWidth="1"/>
    <col min="18" max="18" width="33.42578125" style="38" customWidth="1"/>
    <col min="19" max="19" width="19.5703125" style="1" customWidth="1"/>
    <col min="20" max="16384" width="9.85546875" style="1"/>
  </cols>
  <sheetData>
    <row r="1" spans="1:18" ht="37.5" customHeight="1" x14ac:dyDescent="0.6">
      <c r="A1" s="67" t="s">
        <v>0</v>
      </c>
      <c r="B1" s="67"/>
      <c r="C1" s="67"/>
      <c r="D1" s="67"/>
      <c r="E1" s="67"/>
      <c r="F1" s="67"/>
      <c r="G1" s="67"/>
      <c r="H1" s="67"/>
      <c r="I1" s="67"/>
      <c r="J1" s="67"/>
      <c r="K1" s="67"/>
      <c r="L1" s="67"/>
      <c r="M1" s="67"/>
      <c r="N1" s="67"/>
      <c r="O1" s="67"/>
      <c r="P1" s="67"/>
      <c r="Q1" s="67"/>
      <c r="R1" s="67"/>
    </row>
    <row r="2" spans="1:18" ht="22.5" customHeight="1" x14ac:dyDescent="0.25">
      <c r="A2" s="66" t="s">
        <v>1</v>
      </c>
      <c r="B2" s="66"/>
      <c r="C2" s="66"/>
      <c r="D2" s="66"/>
      <c r="E2" s="66"/>
      <c r="F2" s="66"/>
      <c r="G2" s="66"/>
      <c r="H2" s="66"/>
      <c r="I2" s="66"/>
      <c r="J2" s="66"/>
      <c r="K2" s="66"/>
      <c r="L2" s="66"/>
      <c r="M2" s="66"/>
      <c r="N2" s="66"/>
      <c r="O2" s="66"/>
      <c r="P2" s="66"/>
      <c r="Q2" s="66"/>
      <c r="R2" s="66"/>
    </row>
    <row r="3" spans="1:18" ht="41.25" customHeight="1" x14ac:dyDescent="0.25">
      <c r="A3" s="68" t="s">
        <v>2</v>
      </c>
      <c r="B3" s="68"/>
      <c r="C3" s="68"/>
      <c r="D3" s="68"/>
      <c r="E3" s="68"/>
      <c r="F3" s="68"/>
      <c r="G3" s="68"/>
      <c r="H3" s="68"/>
      <c r="I3" s="68"/>
      <c r="J3" s="68"/>
      <c r="K3" s="68"/>
      <c r="L3" s="68"/>
      <c r="M3" s="68"/>
      <c r="N3" s="68"/>
      <c r="O3" s="68"/>
      <c r="P3" s="68"/>
      <c r="Q3" s="68"/>
      <c r="R3" s="68"/>
    </row>
    <row r="4" spans="1:18" ht="42.75" customHeight="1" x14ac:dyDescent="0.25">
      <c r="A4" s="69" t="s">
        <v>192</v>
      </c>
      <c r="B4" s="69"/>
      <c r="C4" s="69"/>
      <c r="D4" s="69"/>
      <c r="E4" s="69"/>
      <c r="F4" s="69"/>
      <c r="G4" s="69"/>
      <c r="H4" s="69"/>
      <c r="I4" s="69"/>
      <c r="J4" s="69"/>
      <c r="K4" s="69"/>
      <c r="L4" s="69"/>
      <c r="M4" s="69"/>
      <c r="N4" s="69"/>
      <c r="O4" s="69"/>
      <c r="P4" s="69"/>
      <c r="Q4" s="69"/>
      <c r="R4" s="69"/>
    </row>
    <row r="5" spans="1:18" ht="22.5" customHeight="1" x14ac:dyDescent="0.25">
      <c r="A5" s="66"/>
      <c r="B5" s="66"/>
      <c r="C5" s="66"/>
      <c r="D5" s="66"/>
      <c r="E5" s="66"/>
      <c r="F5" s="66"/>
      <c r="G5" s="66"/>
      <c r="H5" s="66"/>
      <c r="I5" s="66"/>
      <c r="J5" s="66"/>
      <c r="K5" s="66"/>
      <c r="L5" s="66"/>
      <c r="M5" s="66"/>
      <c r="N5" s="66"/>
      <c r="O5" s="66"/>
      <c r="P5" s="66"/>
      <c r="Q5" s="66"/>
      <c r="R5" s="66"/>
    </row>
    <row r="6" spans="1:18" ht="22.5" customHeight="1" x14ac:dyDescent="0.25">
      <c r="A6" s="66" t="s">
        <v>3</v>
      </c>
      <c r="B6" s="66"/>
      <c r="C6" s="66"/>
      <c r="D6" s="66"/>
      <c r="E6" s="66"/>
      <c r="F6" s="66"/>
      <c r="G6" s="66"/>
      <c r="H6" s="66"/>
      <c r="I6" s="66"/>
      <c r="J6" s="66"/>
      <c r="K6" s="66"/>
      <c r="L6" s="66"/>
      <c r="M6" s="66"/>
      <c r="N6" s="66"/>
      <c r="O6" s="66"/>
      <c r="P6" s="66"/>
      <c r="Q6" s="66"/>
      <c r="R6" s="66"/>
    </row>
    <row r="7" spans="1:18" ht="22.5" customHeight="1" thickBot="1" x14ac:dyDescent="0.3">
      <c r="A7" s="70"/>
      <c r="B7" s="70"/>
      <c r="C7" s="70"/>
      <c r="D7" s="70"/>
      <c r="E7" s="70"/>
      <c r="F7" s="70"/>
      <c r="G7" s="70"/>
      <c r="H7" s="70"/>
      <c r="I7" s="70"/>
      <c r="J7" s="70"/>
      <c r="K7" s="70"/>
      <c r="L7" s="70"/>
      <c r="M7" s="70"/>
      <c r="N7" s="70"/>
      <c r="O7" s="70"/>
      <c r="P7" s="70"/>
      <c r="Q7" s="70"/>
      <c r="R7" s="70"/>
    </row>
    <row r="8" spans="1:18" ht="132" customHeight="1" x14ac:dyDescent="0.25">
      <c r="A8" s="71" t="s">
        <v>4</v>
      </c>
      <c r="B8" s="73" t="s">
        <v>5</v>
      </c>
      <c r="C8" s="73" t="s">
        <v>6</v>
      </c>
      <c r="D8" s="73" t="s">
        <v>7</v>
      </c>
      <c r="E8" s="73" t="s">
        <v>8</v>
      </c>
      <c r="F8" s="73" t="s">
        <v>9</v>
      </c>
      <c r="G8" s="73" t="s">
        <v>10</v>
      </c>
      <c r="H8" s="75" t="s">
        <v>11</v>
      </c>
      <c r="I8" s="2" t="s">
        <v>12</v>
      </c>
      <c r="J8" s="3" t="s">
        <v>13</v>
      </c>
      <c r="K8" s="75" t="s">
        <v>14</v>
      </c>
      <c r="L8" s="75" t="s">
        <v>15</v>
      </c>
      <c r="M8" s="75" t="s">
        <v>16</v>
      </c>
      <c r="N8" s="75" t="s">
        <v>17</v>
      </c>
      <c r="O8" s="75" t="s">
        <v>18</v>
      </c>
      <c r="P8" s="78" t="s">
        <v>19</v>
      </c>
      <c r="Q8" s="80" t="s">
        <v>20</v>
      </c>
      <c r="R8" s="82" t="s">
        <v>21</v>
      </c>
    </row>
    <row r="9" spans="1:18" ht="43.5" customHeight="1" thickBot="1" x14ac:dyDescent="0.3">
      <c r="A9" s="72"/>
      <c r="B9" s="74"/>
      <c r="C9" s="74"/>
      <c r="D9" s="74"/>
      <c r="E9" s="74"/>
      <c r="F9" s="74"/>
      <c r="G9" s="74"/>
      <c r="H9" s="76"/>
      <c r="I9" s="4" t="s">
        <v>22</v>
      </c>
      <c r="J9" s="4" t="s">
        <v>22</v>
      </c>
      <c r="K9" s="76"/>
      <c r="L9" s="76"/>
      <c r="M9" s="76"/>
      <c r="N9" s="76"/>
      <c r="O9" s="76"/>
      <c r="P9" s="79"/>
      <c r="Q9" s="81"/>
      <c r="R9" s="83"/>
    </row>
    <row r="10" spans="1:18" s="5" customFormat="1" ht="43.5" customHeight="1" thickBot="1" x14ac:dyDescent="0.55000000000000004">
      <c r="A10" s="84" t="s">
        <v>23</v>
      </c>
      <c r="B10" s="85"/>
      <c r="C10" s="85"/>
      <c r="D10" s="85"/>
      <c r="E10" s="85"/>
      <c r="F10" s="85"/>
      <c r="G10" s="85"/>
      <c r="H10" s="85"/>
      <c r="I10" s="85"/>
      <c r="J10" s="85"/>
      <c r="K10" s="85"/>
      <c r="L10" s="85"/>
      <c r="M10" s="85"/>
      <c r="N10" s="85"/>
      <c r="O10" s="85"/>
      <c r="P10" s="85"/>
      <c r="Q10" s="85"/>
      <c r="R10" s="86"/>
    </row>
    <row r="11" spans="1:18" ht="42.6" customHeight="1" x14ac:dyDescent="0.25">
      <c r="A11" s="42" t="s">
        <v>24</v>
      </c>
      <c r="B11" s="6" t="s">
        <v>25</v>
      </c>
      <c r="C11" s="6" t="s">
        <v>26</v>
      </c>
      <c r="D11" s="7" t="s">
        <v>27</v>
      </c>
      <c r="E11" s="6">
        <v>1997</v>
      </c>
      <c r="F11" s="6">
        <v>9756</v>
      </c>
      <c r="G11" s="7" t="s">
        <v>28</v>
      </c>
      <c r="H11" s="6" t="s">
        <v>29</v>
      </c>
      <c r="I11" s="6" t="s">
        <v>30</v>
      </c>
      <c r="J11" s="6" t="s">
        <v>30</v>
      </c>
      <c r="K11" s="6" t="s">
        <v>31</v>
      </c>
      <c r="L11" s="6">
        <v>400</v>
      </c>
      <c r="M11" s="6" t="s">
        <v>32</v>
      </c>
      <c r="N11" s="8">
        <v>43983</v>
      </c>
      <c r="O11" s="6">
        <v>36</v>
      </c>
      <c r="P11" s="9">
        <v>495</v>
      </c>
      <c r="Q11" s="56">
        <v>0</v>
      </c>
      <c r="R11" s="60">
        <f>O11*Q11</f>
        <v>0</v>
      </c>
    </row>
    <row r="12" spans="1:18" ht="42.6" customHeight="1" x14ac:dyDescent="0.25">
      <c r="A12" s="43" t="s">
        <v>24</v>
      </c>
      <c r="B12" s="10" t="s">
        <v>33</v>
      </c>
      <c r="C12" s="10" t="s">
        <v>26</v>
      </c>
      <c r="D12" s="11" t="s">
        <v>27</v>
      </c>
      <c r="E12" s="10">
        <v>1997</v>
      </c>
      <c r="F12" s="10">
        <v>9757</v>
      </c>
      <c r="G12" s="11" t="s">
        <v>34</v>
      </c>
      <c r="H12" s="10" t="s">
        <v>29</v>
      </c>
      <c r="I12" s="10" t="s">
        <v>30</v>
      </c>
      <c r="J12" s="10" t="s">
        <v>30</v>
      </c>
      <c r="K12" s="10" t="s">
        <v>31</v>
      </c>
      <c r="L12" s="10">
        <v>400</v>
      </c>
      <c r="M12" s="10" t="s">
        <v>32</v>
      </c>
      <c r="N12" s="12">
        <v>43983</v>
      </c>
      <c r="O12" s="13">
        <v>36</v>
      </c>
      <c r="P12" s="14">
        <v>495</v>
      </c>
      <c r="Q12" s="57">
        <v>0</v>
      </c>
      <c r="R12" s="61">
        <f t="shared" ref="R12:R38" si="0">Q12*O12</f>
        <v>0</v>
      </c>
    </row>
    <row r="13" spans="1:18" ht="42.6" customHeight="1" x14ac:dyDescent="0.25">
      <c r="A13" s="43" t="s">
        <v>24</v>
      </c>
      <c r="B13" s="10" t="s">
        <v>35</v>
      </c>
      <c r="C13" s="10" t="s">
        <v>26</v>
      </c>
      <c r="D13" s="11" t="s">
        <v>27</v>
      </c>
      <c r="E13" s="10">
        <v>1997</v>
      </c>
      <c r="F13" s="10">
        <v>9763</v>
      </c>
      <c r="G13" s="11" t="s">
        <v>36</v>
      </c>
      <c r="H13" s="10" t="s">
        <v>29</v>
      </c>
      <c r="I13" s="10" t="s">
        <v>30</v>
      </c>
      <c r="J13" s="10" t="s">
        <v>37</v>
      </c>
      <c r="K13" s="10" t="s">
        <v>31</v>
      </c>
      <c r="L13" s="10">
        <v>400</v>
      </c>
      <c r="M13" s="10" t="s">
        <v>38</v>
      </c>
      <c r="N13" s="12">
        <v>43983</v>
      </c>
      <c r="O13" s="13">
        <v>36</v>
      </c>
      <c r="P13" s="14">
        <v>495</v>
      </c>
      <c r="Q13" s="57">
        <v>0</v>
      </c>
      <c r="R13" s="61">
        <f t="shared" si="0"/>
        <v>0</v>
      </c>
    </row>
    <row r="14" spans="1:18" ht="42.6" customHeight="1" x14ac:dyDescent="0.25">
      <c r="A14" s="43" t="s">
        <v>24</v>
      </c>
      <c r="B14" s="10" t="s">
        <v>39</v>
      </c>
      <c r="C14" s="10" t="s">
        <v>26</v>
      </c>
      <c r="D14" s="11" t="s">
        <v>27</v>
      </c>
      <c r="E14" s="10">
        <v>1997</v>
      </c>
      <c r="F14" s="10">
        <v>9762</v>
      </c>
      <c r="G14" s="11" t="s">
        <v>40</v>
      </c>
      <c r="H14" s="10" t="s">
        <v>29</v>
      </c>
      <c r="I14" s="10" t="s">
        <v>30</v>
      </c>
      <c r="J14" s="10" t="s">
        <v>37</v>
      </c>
      <c r="K14" s="10" t="s">
        <v>31</v>
      </c>
      <c r="L14" s="10">
        <v>400</v>
      </c>
      <c r="M14" s="10" t="s">
        <v>41</v>
      </c>
      <c r="N14" s="12">
        <v>43983</v>
      </c>
      <c r="O14" s="13">
        <v>36</v>
      </c>
      <c r="P14" s="14">
        <v>495</v>
      </c>
      <c r="Q14" s="57">
        <v>0</v>
      </c>
      <c r="R14" s="61">
        <f t="shared" si="0"/>
        <v>0</v>
      </c>
    </row>
    <row r="15" spans="1:18" ht="42.6" customHeight="1" x14ac:dyDescent="0.25">
      <c r="A15" s="43" t="s">
        <v>24</v>
      </c>
      <c r="B15" s="10" t="s">
        <v>42</v>
      </c>
      <c r="C15" s="10" t="s">
        <v>26</v>
      </c>
      <c r="D15" s="11" t="s">
        <v>43</v>
      </c>
      <c r="E15" s="10">
        <v>1997</v>
      </c>
      <c r="F15" s="10">
        <v>9758</v>
      </c>
      <c r="G15" s="11" t="s">
        <v>44</v>
      </c>
      <c r="H15" s="10" t="s">
        <v>45</v>
      </c>
      <c r="I15" s="10" t="s">
        <v>30</v>
      </c>
      <c r="J15" s="10" t="s">
        <v>30</v>
      </c>
      <c r="K15" s="10" t="s">
        <v>31</v>
      </c>
      <c r="L15" s="10">
        <v>1200</v>
      </c>
      <c r="M15" s="10" t="s">
        <v>32</v>
      </c>
      <c r="N15" s="12">
        <v>43983</v>
      </c>
      <c r="O15" s="13">
        <v>36</v>
      </c>
      <c r="P15" s="14">
        <v>345</v>
      </c>
      <c r="Q15" s="57">
        <v>0</v>
      </c>
      <c r="R15" s="61">
        <f t="shared" si="0"/>
        <v>0</v>
      </c>
    </row>
    <row r="16" spans="1:18" ht="42.6" customHeight="1" x14ac:dyDescent="0.25">
      <c r="A16" s="43" t="s">
        <v>24</v>
      </c>
      <c r="B16" s="10" t="s">
        <v>46</v>
      </c>
      <c r="C16" s="10" t="s">
        <v>26</v>
      </c>
      <c r="D16" s="11" t="s">
        <v>43</v>
      </c>
      <c r="E16" s="10">
        <v>1997</v>
      </c>
      <c r="F16" s="10">
        <v>9760</v>
      </c>
      <c r="G16" s="11" t="s">
        <v>47</v>
      </c>
      <c r="H16" s="10" t="s">
        <v>45</v>
      </c>
      <c r="I16" s="10" t="s">
        <v>30</v>
      </c>
      <c r="J16" s="10" t="s">
        <v>30</v>
      </c>
      <c r="K16" s="10" t="s">
        <v>31</v>
      </c>
      <c r="L16" s="10">
        <v>1200</v>
      </c>
      <c r="M16" s="10" t="s">
        <v>32</v>
      </c>
      <c r="N16" s="12">
        <v>43983</v>
      </c>
      <c r="O16" s="13">
        <v>36</v>
      </c>
      <c r="P16" s="14">
        <v>345</v>
      </c>
      <c r="Q16" s="57">
        <v>0</v>
      </c>
      <c r="R16" s="61">
        <f t="shared" si="0"/>
        <v>0</v>
      </c>
    </row>
    <row r="17" spans="1:18" ht="42.6" customHeight="1" x14ac:dyDescent="0.25">
      <c r="A17" s="43" t="s">
        <v>24</v>
      </c>
      <c r="B17" s="10" t="s">
        <v>48</v>
      </c>
      <c r="C17" s="10" t="s">
        <v>26</v>
      </c>
      <c r="D17" s="11" t="s">
        <v>49</v>
      </c>
      <c r="E17" s="10">
        <v>1997</v>
      </c>
      <c r="F17" s="10">
        <v>9761</v>
      </c>
      <c r="G17" s="11" t="s">
        <v>50</v>
      </c>
      <c r="H17" s="10" t="s">
        <v>45</v>
      </c>
      <c r="I17" s="10" t="s">
        <v>30</v>
      </c>
      <c r="J17" s="10" t="s">
        <v>30</v>
      </c>
      <c r="K17" s="10" t="s">
        <v>31</v>
      </c>
      <c r="L17" s="10">
        <v>1600</v>
      </c>
      <c r="M17" s="10" t="s">
        <v>32</v>
      </c>
      <c r="N17" s="12">
        <v>43983</v>
      </c>
      <c r="O17" s="13">
        <v>36</v>
      </c>
      <c r="P17" s="14">
        <v>345</v>
      </c>
      <c r="Q17" s="57">
        <v>0</v>
      </c>
      <c r="R17" s="61">
        <f t="shared" si="0"/>
        <v>0</v>
      </c>
    </row>
    <row r="18" spans="1:18" ht="42.6" customHeight="1" x14ac:dyDescent="0.25">
      <c r="A18" s="43" t="s">
        <v>24</v>
      </c>
      <c r="B18" s="10" t="s">
        <v>51</v>
      </c>
      <c r="C18" s="10" t="s">
        <v>52</v>
      </c>
      <c r="D18" s="11" t="s">
        <v>53</v>
      </c>
      <c r="E18" s="10">
        <v>1969</v>
      </c>
      <c r="F18" s="10">
        <v>41696534</v>
      </c>
      <c r="G18" s="11" t="s">
        <v>54</v>
      </c>
      <c r="H18" s="10" t="s">
        <v>45</v>
      </c>
      <c r="I18" s="10" t="s">
        <v>30</v>
      </c>
      <c r="J18" s="10" t="s">
        <v>30</v>
      </c>
      <c r="K18" s="10" t="s">
        <v>31</v>
      </c>
      <c r="L18" s="10">
        <v>500</v>
      </c>
      <c r="M18" s="10" t="s">
        <v>32</v>
      </c>
      <c r="N18" s="12">
        <v>43983</v>
      </c>
      <c r="O18" s="13">
        <v>36</v>
      </c>
      <c r="P18" s="14">
        <v>345</v>
      </c>
      <c r="Q18" s="57">
        <v>0</v>
      </c>
      <c r="R18" s="61">
        <f t="shared" si="0"/>
        <v>0</v>
      </c>
    </row>
    <row r="19" spans="1:18" ht="42.6" customHeight="1" x14ac:dyDescent="0.25">
      <c r="A19" s="43" t="s">
        <v>24</v>
      </c>
      <c r="B19" s="10" t="s">
        <v>55</v>
      </c>
      <c r="C19" s="10" t="s">
        <v>56</v>
      </c>
      <c r="D19" s="11" t="s">
        <v>53</v>
      </c>
      <c r="E19" s="10">
        <v>1970</v>
      </c>
      <c r="F19" s="10">
        <v>53442</v>
      </c>
      <c r="G19" s="11" t="s">
        <v>57</v>
      </c>
      <c r="H19" s="10" t="s">
        <v>45</v>
      </c>
      <c r="I19" s="10" t="s">
        <v>30</v>
      </c>
      <c r="J19" s="10" t="s">
        <v>30</v>
      </c>
      <c r="K19" s="10" t="s">
        <v>31</v>
      </c>
      <c r="L19" s="10">
        <v>500</v>
      </c>
      <c r="M19" s="10" t="s">
        <v>58</v>
      </c>
      <c r="N19" s="12">
        <v>43983</v>
      </c>
      <c r="O19" s="13">
        <v>36</v>
      </c>
      <c r="P19" s="14">
        <v>296</v>
      </c>
      <c r="Q19" s="57">
        <v>0</v>
      </c>
      <c r="R19" s="61">
        <f t="shared" si="0"/>
        <v>0</v>
      </c>
    </row>
    <row r="20" spans="1:18" ht="42.6" customHeight="1" x14ac:dyDescent="0.25">
      <c r="A20" s="43" t="s">
        <v>24</v>
      </c>
      <c r="B20" s="10" t="s">
        <v>59</v>
      </c>
      <c r="C20" s="10" t="s">
        <v>60</v>
      </c>
      <c r="D20" s="11" t="s">
        <v>61</v>
      </c>
      <c r="E20" s="10">
        <v>1973</v>
      </c>
      <c r="F20" s="10">
        <v>41831296</v>
      </c>
      <c r="G20" s="11" t="s">
        <v>62</v>
      </c>
      <c r="H20" s="10" t="s">
        <v>29</v>
      </c>
      <c r="I20" s="10" t="s">
        <v>30</v>
      </c>
      <c r="J20" s="10" t="s">
        <v>30</v>
      </c>
      <c r="K20" s="10" t="s">
        <v>31</v>
      </c>
      <c r="L20" s="10">
        <v>250</v>
      </c>
      <c r="M20" s="10" t="s">
        <v>63</v>
      </c>
      <c r="N20" s="12">
        <v>43983</v>
      </c>
      <c r="O20" s="13">
        <v>36</v>
      </c>
      <c r="P20" s="14">
        <v>495</v>
      </c>
      <c r="Q20" s="57">
        <v>0</v>
      </c>
      <c r="R20" s="61">
        <f t="shared" si="0"/>
        <v>0</v>
      </c>
    </row>
    <row r="21" spans="1:18" ht="42.6" customHeight="1" x14ac:dyDescent="0.25">
      <c r="A21" s="43" t="s">
        <v>24</v>
      </c>
      <c r="B21" s="10" t="s">
        <v>64</v>
      </c>
      <c r="C21" s="10" t="s">
        <v>65</v>
      </c>
      <c r="D21" s="11" t="s">
        <v>66</v>
      </c>
      <c r="E21" s="10">
        <v>1997</v>
      </c>
      <c r="F21" s="10">
        <v>48120097</v>
      </c>
      <c r="G21" s="11" t="s">
        <v>67</v>
      </c>
      <c r="H21" s="10" t="s">
        <v>45</v>
      </c>
      <c r="I21" s="10" t="s">
        <v>30</v>
      </c>
      <c r="J21" s="10" t="s">
        <v>30</v>
      </c>
      <c r="K21" s="10" t="s">
        <v>31</v>
      </c>
      <c r="L21" s="10">
        <v>1200</v>
      </c>
      <c r="M21" s="10" t="s">
        <v>68</v>
      </c>
      <c r="N21" s="12">
        <v>43983</v>
      </c>
      <c r="O21" s="13">
        <v>36</v>
      </c>
      <c r="P21" s="14">
        <v>345</v>
      </c>
      <c r="Q21" s="57">
        <v>0</v>
      </c>
      <c r="R21" s="61">
        <f t="shared" si="0"/>
        <v>0</v>
      </c>
    </row>
    <row r="22" spans="1:18" ht="42.6" customHeight="1" x14ac:dyDescent="0.25">
      <c r="A22" s="43" t="s">
        <v>24</v>
      </c>
      <c r="B22" s="10" t="s">
        <v>69</v>
      </c>
      <c r="C22" s="10" t="s">
        <v>70</v>
      </c>
      <c r="D22" s="11" t="s">
        <v>71</v>
      </c>
      <c r="E22" s="10">
        <v>1989</v>
      </c>
      <c r="F22" s="10" t="s">
        <v>72</v>
      </c>
      <c r="G22" s="11" t="s">
        <v>73</v>
      </c>
      <c r="H22" s="10" t="s">
        <v>45</v>
      </c>
      <c r="I22" s="10" t="s">
        <v>30</v>
      </c>
      <c r="J22" s="10" t="s">
        <v>30</v>
      </c>
      <c r="K22" s="10" t="s">
        <v>31</v>
      </c>
      <c r="L22" s="10">
        <v>500</v>
      </c>
      <c r="M22" s="10" t="s">
        <v>74</v>
      </c>
      <c r="N22" s="12">
        <v>43983</v>
      </c>
      <c r="O22" s="13">
        <v>36</v>
      </c>
      <c r="P22" s="14">
        <v>495</v>
      </c>
      <c r="Q22" s="57">
        <v>0</v>
      </c>
      <c r="R22" s="61">
        <f t="shared" si="0"/>
        <v>0</v>
      </c>
    </row>
    <row r="23" spans="1:18" ht="42.6" customHeight="1" x14ac:dyDescent="0.25">
      <c r="A23" s="43" t="s">
        <v>24</v>
      </c>
      <c r="B23" s="10" t="s">
        <v>75</v>
      </c>
      <c r="C23" s="10" t="s">
        <v>76</v>
      </c>
      <c r="D23" s="11" t="s">
        <v>77</v>
      </c>
      <c r="E23" s="10">
        <v>2008</v>
      </c>
      <c r="F23" s="10" t="s">
        <v>78</v>
      </c>
      <c r="G23" s="11" t="s">
        <v>79</v>
      </c>
      <c r="H23" s="10" t="s">
        <v>45</v>
      </c>
      <c r="I23" s="10" t="s">
        <v>30</v>
      </c>
      <c r="J23" s="10" t="s">
        <v>37</v>
      </c>
      <c r="K23" s="10" t="s">
        <v>31</v>
      </c>
      <c r="L23" s="10">
        <v>2000</v>
      </c>
      <c r="M23" s="10" t="s">
        <v>80</v>
      </c>
      <c r="N23" s="12">
        <v>43983</v>
      </c>
      <c r="O23" s="13">
        <v>36</v>
      </c>
      <c r="P23" s="14">
        <v>495</v>
      </c>
      <c r="Q23" s="57">
        <v>0</v>
      </c>
      <c r="R23" s="61">
        <f t="shared" si="0"/>
        <v>0</v>
      </c>
    </row>
    <row r="24" spans="1:18" ht="42.6" customHeight="1" x14ac:dyDescent="0.25">
      <c r="A24" s="43" t="s">
        <v>24</v>
      </c>
      <c r="B24" s="10" t="s">
        <v>81</v>
      </c>
      <c r="C24" s="10" t="s">
        <v>76</v>
      </c>
      <c r="D24" s="11" t="s">
        <v>77</v>
      </c>
      <c r="E24" s="10">
        <v>2008</v>
      </c>
      <c r="F24" s="10" t="s">
        <v>82</v>
      </c>
      <c r="G24" s="11" t="s">
        <v>83</v>
      </c>
      <c r="H24" s="10" t="s">
        <v>45</v>
      </c>
      <c r="I24" s="10" t="s">
        <v>30</v>
      </c>
      <c r="J24" s="10" t="s">
        <v>37</v>
      </c>
      <c r="K24" s="10" t="s">
        <v>31</v>
      </c>
      <c r="L24" s="10">
        <v>2000</v>
      </c>
      <c r="M24" s="10" t="s">
        <v>80</v>
      </c>
      <c r="N24" s="12">
        <v>43983</v>
      </c>
      <c r="O24" s="13">
        <v>36</v>
      </c>
      <c r="P24" s="14">
        <v>495</v>
      </c>
      <c r="Q24" s="57">
        <v>0</v>
      </c>
      <c r="R24" s="61">
        <f t="shared" si="0"/>
        <v>0</v>
      </c>
    </row>
    <row r="25" spans="1:18" ht="42.6" customHeight="1" x14ac:dyDescent="0.25">
      <c r="A25" s="43" t="s">
        <v>24</v>
      </c>
      <c r="B25" s="10" t="s">
        <v>84</v>
      </c>
      <c r="C25" s="10" t="s">
        <v>76</v>
      </c>
      <c r="D25" s="11" t="s">
        <v>77</v>
      </c>
      <c r="E25" s="10">
        <v>2008</v>
      </c>
      <c r="F25" s="10" t="s">
        <v>85</v>
      </c>
      <c r="G25" s="11" t="s">
        <v>86</v>
      </c>
      <c r="H25" s="10" t="s">
        <v>45</v>
      </c>
      <c r="I25" s="10" t="s">
        <v>30</v>
      </c>
      <c r="J25" s="10" t="s">
        <v>37</v>
      </c>
      <c r="K25" s="10" t="s">
        <v>31</v>
      </c>
      <c r="L25" s="10">
        <v>2000</v>
      </c>
      <c r="M25" s="10" t="s">
        <v>80</v>
      </c>
      <c r="N25" s="12">
        <v>43983</v>
      </c>
      <c r="O25" s="13">
        <v>36</v>
      </c>
      <c r="P25" s="14">
        <v>495</v>
      </c>
      <c r="Q25" s="57">
        <v>0</v>
      </c>
      <c r="R25" s="61">
        <f t="shared" si="0"/>
        <v>0</v>
      </c>
    </row>
    <row r="26" spans="1:18" ht="42.6" customHeight="1" x14ac:dyDescent="0.25">
      <c r="A26" s="43" t="s">
        <v>24</v>
      </c>
      <c r="B26" s="10" t="s">
        <v>87</v>
      </c>
      <c r="C26" s="10" t="s">
        <v>76</v>
      </c>
      <c r="D26" s="11" t="s">
        <v>77</v>
      </c>
      <c r="E26" s="10">
        <v>2008</v>
      </c>
      <c r="F26" s="10" t="s">
        <v>88</v>
      </c>
      <c r="G26" s="11" t="s">
        <v>89</v>
      </c>
      <c r="H26" s="10" t="s">
        <v>45</v>
      </c>
      <c r="I26" s="10" t="s">
        <v>30</v>
      </c>
      <c r="J26" s="10" t="s">
        <v>37</v>
      </c>
      <c r="K26" s="10" t="s">
        <v>31</v>
      </c>
      <c r="L26" s="10">
        <v>2000</v>
      </c>
      <c r="M26" s="10" t="s">
        <v>80</v>
      </c>
      <c r="N26" s="12">
        <v>43983</v>
      </c>
      <c r="O26" s="13">
        <v>36</v>
      </c>
      <c r="P26" s="14">
        <v>495</v>
      </c>
      <c r="Q26" s="57">
        <v>0</v>
      </c>
      <c r="R26" s="61">
        <f t="shared" si="0"/>
        <v>0</v>
      </c>
    </row>
    <row r="27" spans="1:18" ht="42.6" customHeight="1" x14ac:dyDescent="0.25">
      <c r="A27" s="43" t="s">
        <v>24</v>
      </c>
      <c r="B27" s="10" t="s">
        <v>90</v>
      </c>
      <c r="C27" s="10" t="s">
        <v>76</v>
      </c>
      <c r="D27" s="11" t="s">
        <v>77</v>
      </c>
      <c r="E27" s="10">
        <v>2008</v>
      </c>
      <c r="F27" s="10" t="s">
        <v>91</v>
      </c>
      <c r="G27" s="11" t="s">
        <v>92</v>
      </c>
      <c r="H27" s="10" t="s">
        <v>45</v>
      </c>
      <c r="I27" s="10" t="s">
        <v>30</v>
      </c>
      <c r="J27" s="10" t="s">
        <v>37</v>
      </c>
      <c r="K27" s="10" t="s">
        <v>31</v>
      </c>
      <c r="L27" s="10">
        <v>2000</v>
      </c>
      <c r="M27" s="10" t="s">
        <v>80</v>
      </c>
      <c r="N27" s="12">
        <v>43983</v>
      </c>
      <c r="O27" s="13">
        <v>36</v>
      </c>
      <c r="P27" s="14">
        <v>495</v>
      </c>
      <c r="Q27" s="57">
        <v>0</v>
      </c>
      <c r="R27" s="61">
        <f t="shared" si="0"/>
        <v>0</v>
      </c>
    </row>
    <row r="28" spans="1:18" ht="42.6" customHeight="1" x14ac:dyDescent="0.25">
      <c r="A28" s="43" t="s">
        <v>24</v>
      </c>
      <c r="B28" s="10" t="s">
        <v>93</v>
      </c>
      <c r="C28" s="10" t="s">
        <v>76</v>
      </c>
      <c r="D28" s="11" t="s">
        <v>94</v>
      </c>
      <c r="E28" s="10">
        <v>2017</v>
      </c>
      <c r="F28" s="15" t="s">
        <v>95</v>
      </c>
      <c r="G28" s="11" t="s">
        <v>96</v>
      </c>
      <c r="H28" s="10" t="s">
        <v>45</v>
      </c>
      <c r="I28" s="10" t="s">
        <v>30</v>
      </c>
      <c r="J28" s="10" t="s">
        <v>30</v>
      </c>
      <c r="K28" s="10" t="s">
        <v>31</v>
      </c>
      <c r="L28" s="10">
        <v>1600</v>
      </c>
      <c r="M28" s="15" t="s">
        <v>97</v>
      </c>
      <c r="N28" s="12">
        <v>43983</v>
      </c>
      <c r="O28" s="10">
        <v>36</v>
      </c>
      <c r="P28" s="14">
        <v>495</v>
      </c>
      <c r="Q28" s="57">
        <v>0</v>
      </c>
      <c r="R28" s="61">
        <f t="shared" si="0"/>
        <v>0</v>
      </c>
    </row>
    <row r="29" spans="1:18" ht="42.6" customHeight="1" x14ac:dyDescent="0.25">
      <c r="A29" s="43" t="s">
        <v>24</v>
      </c>
      <c r="B29" s="10" t="s">
        <v>98</v>
      </c>
      <c r="C29" s="10" t="s">
        <v>76</v>
      </c>
      <c r="D29" s="11" t="s">
        <v>94</v>
      </c>
      <c r="E29" s="10">
        <v>2010</v>
      </c>
      <c r="F29" s="10" t="s">
        <v>99</v>
      </c>
      <c r="G29" s="11" t="s">
        <v>100</v>
      </c>
      <c r="H29" s="10" t="s">
        <v>29</v>
      </c>
      <c r="I29" s="10" t="s">
        <v>37</v>
      </c>
      <c r="J29" s="10" t="s">
        <v>37</v>
      </c>
      <c r="K29" s="10" t="s">
        <v>31</v>
      </c>
      <c r="L29" s="10">
        <v>1600</v>
      </c>
      <c r="M29" s="15" t="s">
        <v>63</v>
      </c>
      <c r="N29" s="12">
        <v>43983</v>
      </c>
      <c r="O29" s="13">
        <v>36</v>
      </c>
      <c r="P29" s="14">
        <v>605</v>
      </c>
      <c r="Q29" s="57">
        <v>0</v>
      </c>
      <c r="R29" s="61">
        <f t="shared" si="0"/>
        <v>0</v>
      </c>
    </row>
    <row r="30" spans="1:18" ht="42.6" customHeight="1" x14ac:dyDescent="0.25">
      <c r="A30" s="43" t="s">
        <v>24</v>
      </c>
      <c r="B30" s="10" t="s">
        <v>101</v>
      </c>
      <c r="C30" s="10" t="s">
        <v>76</v>
      </c>
      <c r="D30" s="11" t="s">
        <v>94</v>
      </c>
      <c r="E30" s="10">
        <v>2010</v>
      </c>
      <c r="F30" s="10" t="s">
        <v>102</v>
      </c>
      <c r="G30" s="11" t="s">
        <v>103</v>
      </c>
      <c r="H30" s="10" t="s">
        <v>29</v>
      </c>
      <c r="I30" s="10" t="s">
        <v>37</v>
      </c>
      <c r="J30" s="10" t="s">
        <v>37</v>
      </c>
      <c r="K30" s="10" t="s">
        <v>31</v>
      </c>
      <c r="L30" s="10">
        <v>1600</v>
      </c>
      <c r="M30" s="15" t="s">
        <v>63</v>
      </c>
      <c r="N30" s="12">
        <v>43983</v>
      </c>
      <c r="O30" s="13">
        <v>36</v>
      </c>
      <c r="P30" s="14">
        <v>605</v>
      </c>
      <c r="Q30" s="57">
        <v>0</v>
      </c>
      <c r="R30" s="61">
        <f t="shared" si="0"/>
        <v>0</v>
      </c>
    </row>
    <row r="31" spans="1:18" ht="42.6" customHeight="1" x14ac:dyDescent="0.25">
      <c r="A31" s="43" t="s">
        <v>24</v>
      </c>
      <c r="B31" s="10" t="s">
        <v>104</v>
      </c>
      <c r="C31" s="10" t="s">
        <v>76</v>
      </c>
      <c r="D31" s="11" t="s">
        <v>105</v>
      </c>
      <c r="E31" s="10">
        <v>2010</v>
      </c>
      <c r="F31" s="10" t="s">
        <v>106</v>
      </c>
      <c r="G31" s="11" t="s">
        <v>107</v>
      </c>
      <c r="H31" s="10" t="s">
        <v>29</v>
      </c>
      <c r="I31" s="10" t="s">
        <v>30</v>
      </c>
      <c r="J31" s="10" t="s">
        <v>30</v>
      </c>
      <c r="K31" s="10" t="s">
        <v>31</v>
      </c>
      <c r="L31" s="10">
        <v>1250</v>
      </c>
      <c r="M31" s="15" t="s">
        <v>74</v>
      </c>
      <c r="N31" s="12">
        <v>43983</v>
      </c>
      <c r="O31" s="13">
        <v>36</v>
      </c>
      <c r="P31" s="14">
        <v>495</v>
      </c>
      <c r="Q31" s="57">
        <v>0</v>
      </c>
      <c r="R31" s="61">
        <f t="shared" si="0"/>
        <v>0</v>
      </c>
    </row>
    <row r="32" spans="1:18" ht="42.6" customHeight="1" x14ac:dyDescent="0.25">
      <c r="A32" s="43" t="s">
        <v>24</v>
      </c>
      <c r="B32" s="10" t="s">
        <v>108</v>
      </c>
      <c r="C32" s="10" t="s">
        <v>76</v>
      </c>
      <c r="D32" s="11" t="s">
        <v>109</v>
      </c>
      <c r="E32" s="10">
        <v>2014</v>
      </c>
      <c r="F32" s="10" t="s">
        <v>110</v>
      </c>
      <c r="G32" s="11" t="s">
        <v>111</v>
      </c>
      <c r="H32" s="10" t="s">
        <v>29</v>
      </c>
      <c r="I32" s="10" t="s">
        <v>30</v>
      </c>
      <c r="J32" s="10" t="s">
        <v>30</v>
      </c>
      <c r="K32" s="10" t="s">
        <v>31</v>
      </c>
      <c r="L32" s="10">
        <v>300</v>
      </c>
      <c r="M32" s="15" t="s">
        <v>68</v>
      </c>
      <c r="N32" s="12">
        <v>43983</v>
      </c>
      <c r="O32" s="13">
        <v>36</v>
      </c>
      <c r="P32" s="14">
        <v>550</v>
      </c>
      <c r="Q32" s="57">
        <v>0</v>
      </c>
      <c r="R32" s="61">
        <f t="shared" si="0"/>
        <v>0</v>
      </c>
    </row>
    <row r="33" spans="1:18" ht="42.6" customHeight="1" x14ac:dyDescent="0.25">
      <c r="A33" s="43" t="s">
        <v>24</v>
      </c>
      <c r="B33" s="10" t="s">
        <v>112</v>
      </c>
      <c r="C33" s="10" t="s">
        <v>76</v>
      </c>
      <c r="D33" s="11" t="s">
        <v>109</v>
      </c>
      <c r="E33" s="10">
        <v>2014</v>
      </c>
      <c r="F33" s="10" t="s">
        <v>113</v>
      </c>
      <c r="G33" s="11" t="s">
        <v>114</v>
      </c>
      <c r="H33" s="10" t="s">
        <v>29</v>
      </c>
      <c r="I33" s="10" t="s">
        <v>30</v>
      </c>
      <c r="J33" s="10" t="s">
        <v>30</v>
      </c>
      <c r="K33" s="10" t="s">
        <v>31</v>
      </c>
      <c r="L33" s="10">
        <v>300</v>
      </c>
      <c r="M33" s="15" t="s">
        <v>68</v>
      </c>
      <c r="N33" s="12">
        <v>43983</v>
      </c>
      <c r="O33" s="13">
        <v>36</v>
      </c>
      <c r="P33" s="14">
        <v>550</v>
      </c>
      <c r="Q33" s="57">
        <v>0</v>
      </c>
      <c r="R33" s="61">
        <f t="shared" si="0"/>
        <v>0</v>
      </c>
    </row>
    <row r="34" spans="1:18" ht="42.6" customHeight="1" x14ac:dyDescent="0.25">
      <c r="A34" s="43" t="s">
        <v>24</v>
      </c>
      <c r="B34" s="10" t="s">
        <v>115</v>
      </c>
      <c r="C34" s="10" t="s">
        <v>76</v>
      </c>
      <c r="D34" s="11" t="s">
        <v>116</v>
      </c>
      <c r="E34" s="10">
        <v>2014</v>
      </c>
      <c r="F34" s="10" t="s">
        <v>117</v>
      </c>
      <c r="G34" s="11" t="s">
        <v>118</v>
      </c>
      <c r="H34" s="10" t="s">
        <v>29</v>
      </c>
      <c r="I34" s="10" t="s">
        <v>30</v>
      </c>
      <c r="J34" s="10" t="s">
        <v>30</v>
      </c>
      <c r="K34" s="10" t="s">
        <v>31</v>
      </c>
      <c r="L34" s="10">
        <v>630</v>
      </c>
      <c r="M34" s="15" t="s">
        <v>97</v>
      </c>
      <c r="N34" s="12">
        <v>43983</v>
      </c>
      <c r="O34" s="13">
        <v>36</v>
      </c>
      <c r="P34" s="14">
        <v>550</v>
      </c>
      <c r="Q34" s="57">
        <v>0</v>
      </c>
      <c r="R34" s="61">
        <f t="shared" si="0"/>
        <v>0</v>
      </c>
    </row>
    <row r="35" spans="1:18" ht="42.6" customHeight="1" x14ac:dyDescent="0.25">
      <c r="A35" s="43" t="s">
        <v>24</v>
      </c>
      <c r="B35" s="10" t="s">
        <v>119</v>
      </c>
      <c r="C35" s="10" t="s">
        <v>76</v>
      </c>
      <c r="D35" s="11" t="s">
        <v>120</v>
      </c>
      <c r="E35" s="10">
        <v>2015</v>
      </c>
      <c r="F35" s="10" t="s">
        <v>121</v>
      </c>
      <c r="G35" s="11" t="s">
        <v>122</v>
      </c>
      <c r="H35" s="10" t="s">
        <v>120</v>
      </c>
      <c r="I35" s="10" t="s">
        <v>30</v>
      </c>
      <c r="J35" s="10" t="s">
        <v>30</v>
      </c>
      <c r="K35" s="10" t="s">
        <v>31</v>
      </c>
      <c r="L35" s="10">
        <v>100</v>
      </c>
      <c r="M35" s="15" t="s">
        <v>97</v>
      </c>
      <c r="N35" s="12">
        <v>43983</v>
      </c>
      <c r="O35" s="13">
        <v>36</v>
      </c>
      <c r="P35" s="14">
        <v>110</v>
      </c>
      <c r="Q35" s="57">
        <v>0</v>
      </c>
      <c r="R35" s="61">
        <f t="shared" si="0"/>
        <v>0</v>
      </c>
    </row>
    <row r="36" spans="1:18" ht="42.6" customHeight="1" x14ac:dyDescent="0.25">
      <c r="A36" s="43" t="s">
        <v>24</v>
      </c>
      <c r="B36" s="10" t="s">
        <v>123</v>
      </c>
      <c r="C36" s="10" t="s">
        <v>76</v>
      </c>
      <c r="D36" s="11" t="s">
        <v>120</v>
      </c>
      <c r="E36" s="10">
        <v>2016</v>
      </c>
      <c r="F36" s="10" t="s">
        <v>124</v>
      </c>
      <c r="G36" s="11" t="s">
        <v>125</v>
      </c>
      <c r="H36" s="10" t="s">
        <v>120</v>
      </c>
      <c r="I36" s="10" t="s">
        <v>30</v>
      </c>
      <c r="J36" s="10" t="s">
        <v>30</v>
      </c>
      <c r="K36" s="10" t="s">
        <v>31</v>
      </c>
      <c r="L36" s="10">
        <v>100</v>
      </c>
      <c r="M36" s="15" t="s">
        <v>80</v>
      </c>
      <c r="N36" s="12">
        <v>43983</v>
      </c>
      <c r="O36" s="16">
        <v>36</v>
      </c>
      <c r="P36" s="14">
        <v>110</v>
      </c>
      <c r="Q36" s="57">
        <v>0</v>
      </c>
      <c r="R36" s="61">
        <f t="shared" si="0"/>
        <v>0</v>
      </c>
    </row>
    <row r="37" spans="1:18" ht="42.6" customHeight="1" x14ac:dyDescent="0.25">
      <c r="A37" s="43" t="s">
        <v>24</v>
      </c>
      <c r="B37" s="10" t="s">
        <v>126</v>
      </c>
      <c r="C37" s="10" t="s">
        <v>127</v>
      </c>
      <c r="D37" s="11" t="s">
        <v>128</v>
      </c>
      <c r="E37" s="10">
        <v>2019</v>
      </c>
      <c r="F37" s="10">
        <v>430219</v>
      </c>
      <c r="G37" s="11" t="s">
        <v>129</v>
      </c>
      <c r="H37" s="10" t="s">
        <v>29</v>
      </c>
      <c r="I37" s="10" t="s">
        <v>37</v>
      </c>
      <c r="J37" s="10" t="s">
        <v>37</v>
      </c>
      <c r="K37" s="10" t="s">
        <v>31</v>
      </c>
      <c r="L37" s="10">
        <v>1600</v>
      </c>
      <c r="M37" s="15" t="s">
        <v>74</v>
      </c>
      <c r="N37" s="12">
        <v>44136</v>
      </c>
      <c r="O37" s="17">
        <v>31</v>
      </c>
      <c r="P37" s="14">
        <v>275</v>
      </c>
      <c r="Q37" s="57">
        <v>0</v>
      </c>
      <c r="R37" s="61">
        <f t="shared" si="0"/>
        <v>0</v>
      </c>
    </row>
    <row r="38" spans="1:18" ht="42.6" customHeight="1" thickBot="1" x14ac:dyDescent="0.3">
      <c r="A38" s="44" t="s">
        <v>24</v>
      </c>
      <c r="B38" s="18" t="s">
        <v>130</v>
      </c>
      <c r="C38" s="18" t="s">
        <v>127</v>
      </c>
      <c r="D38" s="19" t="s">
        <v>128</v>
      </c>
      <c r="E38" s="18">
        <v>2019</v>
      </c>
      <c r="F38" s="18">
        <v>430319</v>
      </c>
      <c r="G38" s="19" t="s">
        <v>131</v>
      </c>
      <c r="H38" s="18" t="s">
        <v>29</v>
      </c>
      <c r="I38" s="18" t="s">
        <v>30</v>
      </c>
      <c r="J38" s="18" t="s">
        <v>30</v>
      </c>
      <c r="K38" s="18" t="s">
        <v>31</v>
      </c>
      <c r="L38" s="18">
        <v>1600</v>
      </c>
      <c r="M38" s="20" t="s">
        <v>97</v>
      </c>
      <c r="N38" s="21">
        <v>44136</v>
      </c>
      <c r="O38" s="22">
        <v>31</v>
      </c>
      <c r="P38" s="23">
        <v>495</v>
      </c>
      <c r="Q38" s="59">
        <v>0</v>
      </c>
      <c r="R38" s="62">
        <f t="shared" si="0"/>
        <v>0</v>
      </c>
    </row>
    <row r="39" spans="1:18" ht="45.75" customHeight="1" thickBot="1" x14ac:dyDescent="0.3">
      <c r="A39" s="84" t="s">
        <v>138</v>
      </c>
      <c r="B39" s="85"/>
      <c r="C39" s="85"/>
      <c r="D39" s="85"/>
      <c r="E39" s="85"/>
      <c r="F39" s="85"/>
      <c r="G39" s="85"/>
      <c r="H39" s="85"/>
      <c r="I39" s="85"/>
      <c r="J39" s="85"/>
      <c r="K39" s="85"/>
      <c r="L39" s="85"/>
      <c r="M39" s="85"/>
      <c r="N39" s="85"/>
      <c r="O39" s="85"/>
      <c r="P39" s="85"/>
      <c r="Q39" s="85"/>
      <c r="R39" s="86"/>
    </row>
    <row r="40" spans="1:18" ht="42.6" customHeight="1" x14ac:dyDescent="0.25">
      <c r="A40" s="45" t="s">
        <v>141</v>
      </c>
      <c r="B40" s="6" t="s">
        <v>25</v>
      </c>
      <c r="C40" s="6" t="s">
        <v>142</v>
      </c>
      <c r="D40" s="7" t="s">
        <v>143</v>
      </c>
      <c r="E40" s="6" t="s">
        <v>144</v>
      </c>
      <c r="F40" s="7" t="s">
        <v>145</v>
      </c>
      <c r="G40" s="7" t="s">
        <v>146</v>
      </c>
      <c r="H40" s="6" t="s">
        <v>45</v>
      </c>
      <c r="I40" s="6" t="s">
        <v>30</v>
      </c>
      <c r="J40" s="6" t="s">
        <v>37</v>
      </c>
      <c r="K40" s="6" t="s">
        <v>31</v>
      </c>
      <c r="L40" s="6">
        <v>1650</v>
      </c>
      <c r="M40" s="6" t="s">
        <v>135</v>
      </c>
      <c r="N40" s="28">
        <v>44166</v>
      </c>
      <c r="O40" s="6">
        <v>30</v>
      </c>
      <c r="P40" s="9">
        <f>600*1.1</f>
        <v>660</v>
      </c>
      <c r="Q40" s="56">
        <v>0</v>
      </c>
      <c r="R40" s="60">
        <f t="shared" ref="R40:R51" si="1">Q40*O40</f>
        <v>0</v>
      </c>
    </row>
    <row r="41" spans="1:18" ht="42.6" customHeight="1" thickBot="1" x14ac:dyDescent="0.3">
      <c r="A41" s="46" t="s">
        <v>141</v>
      </c>
      <c r="B41" s="24" t="s">
        <v>33</v>
      </c>
      <c r="C41" s="24" t="s">
        <v>147</v>
      </c>
      <c r="D41" s="25" t="s">
        <v>148</v>
      </c>
      <c r="E41" s="24">
        <v>2014</v>
      </c>
      <c r="F41" s="25">
        <v>7437</v>
      </c>
      <c r="G41" s="25" t="s">
        <v>149</v>
      </c>
      <c r="H41" s="24" t="s">
        <v>45</v>
      </c>
      <c r="I41" s="24" t="s">
        <v>30</v>
      </c>
      <c r="J41" s="24" t="s">
        <v>30</v>
      </c>
      <c r="K41" s="24" t="s">
        <v>31</v>
      </c>
      <c r="L41" s="24">
        <v>1100</v>
      </c>
      <c r="M41" s="24" t="s">
        <v>97</v>
      </c>
      <c r="N41" s="31">
        <v>44166</v>
      </c>
      <c r="O41" s="24">
        <v>30</v>
      </c>
      <c r="P41" s="26">
        <v>550</v>
      </c>
      <c r="Q41" s="55">
        <v>0</v>
      </c>
      <c r="R41" s="63">
        <f t="shared" si="1"/>
        <v>0</v>
      </c>
    </row>
    <row r="42" spans="1:18" ht="42.6" customHeight="1" x14ac:dyDescent="0.25">
      <c r="A42" s="47" t="s">
        <v>150</v>
      </c>
      <c r="B42" s="32" t="s">
        <v>25</v>
      </c>
      <c r="C42" s="32" t="s">
        <v>142</v>
      </c>
      <c r="D42" s="32" t="s">
        <v>151</v>
      </c>
      <c r="E42" s="32">
        <v>2005</v>
      </c>
      <c r="F42" s="32" t="s">
        <v>152</v>
      </c>
      <c r="G42" s="32" t="s">
        <v>153</v>
      </c>
      <c r="H42" s="32" t="s">
        <v>29</v>
      </c>
      <c r="I42" s="32" t="s">
        <v>30</v>
      </c>
      <c r="J42" s="32" t="s">
        <v>30</v>
      </c>
      <c r="K42" s="32" t="s">
        <v>31</v>
      </c>
      <c r="L42" s="32">
        <v>400</v>
      </c>
      <c r="M42" s="32" t="s">
        <v>80</v>
      </c>
      <c r="N42" s="28">
        <v>44166</v>
      </c>
      <c r="O42" s="32">
        <v>30</v>
      </c>
      <c r="P42" s="33">
        <v>550</v>
      </c>
      <c r="Q42" s="56">
        <v>0</v>
      </c>
      <c r="R42" s="60">
        <f t="shared" si="1"/>
        <v>0</v>
      </c>
    </row>
    <row r="43" spans="1:18" ht="42.6" customHeight="1" x14ac:dyDescent="0.25">
      <c r="A43" s="48" t="s">
        <v>150</v>
      </c>
      <c r="B43" s="18" t="s">
        <v>33</v>
      </c>
      <c r="C43" s="18" t="s">
        <v>140</v>
      </c>
      <c r="D43" s="18" t="s">
        <v>154</v>
      </c>
      <c r="E43" s="18">
        <v>2009</v>
      </c>
      <c r="F43" s="18" t="s">
        <v>155</v>
      </c>
      <c r="G43" s="18" t="s">
        <v>156</v>
      </c>
      <c r="H43" s="18" t="s">
        <v>45</v>
      </c>
      <c r="I43" s="18" t="s">
        <v>30</v>
      </c>
      <c r="J43" s="18" t="s">
        <v>30</v>
      </c>
      <c r="K43" s="18" t="s">
        <v>31</v>
      </c>
      <c r="L43" s="18">
        <v>1700</v>
      </c>
      <c r="M43" s="18" t="s">
        <v>80</v>
      </c>
      <c r="N43" s="29">
        <v>44166</v>
      </c>
      <c r="O43" s="18">
        <v>30</v>
      </c>
      <c r="P43" s="14">
        <v>660</v>
      </c>
      <c r="Q43" s="57">
        <v>0</v>
      </c>
      <c r="R43" s="64">
        <f t="shared" si="1"/>
        <v>0</v>
      </c>
    </row>
    <row r="44" spans="1:18" ht="42.6" customHeight="1" thickBot="1" x14ac:dyDescent="0.3">
      <c r="A44" s="49" t="s">
        <v>150</v>
      </c>
      <c r="B44" s="24" t="s">
        <v>35</v>
      </c>
      <c r="C44" s="24" t="s">
        <v>140</v>
      </c>
      <c r="D44" s="24" t="s">
        <v>157</v>
      </c>
      <c r="E44" s="24">
        <v>2010</v>
      </c>
      <c r="F44" s="24" t="s">
        <v>158</v>
      </c>
      <c r="G44" s="24" t="s">
        <v>153</v>
      </c>
      <c r="H44" s="24" t="s">
        <v>45</v>
      </c>
      <c r="I44" s="24" t="s">
        <v>30</v>
      </c>
      <c r="J44" s="24" t="s">
        <v>37</v>
      </c>
      <c r="K44" s="24" t="s">
        <v>132</v>
      </c>
      <c r="L44" s="24">
        <v>1700</v>
      </c>
      <c r="M44" s="24" t="s">
        <v>97</v>
      </c>
      <c r="N44" s="31">
        <v>44166</v>
      </c>
      <c r="O44" s="24">
        <v>30</v>
      </c>
      <c r="P44" s="34">
        <v>660</v>
      </c>
      <c r="Q44" s="55">
        <v>0</v>
      </c>
      <c r="R44" s="63">
        <f t="shared" si="1"/>
        <v>0</v>
      </c>
    </row>
    <row r="45" spans="1:18" ht="42.6" customHeight="1" x14ac:dyDescent="0.25">
      <c r="A45" s="53" t="s">
        <v>159</v>
      </c>
      <c r="B45" s="13" t="s">
        <v>25</v>
      </c>
      <c r="C45" s="13" t="s">
        <v>137</v>
      </c>
      <c r="D45" s="35" t="s">
        <v>160</v>
      </c>
      <c r="E45" s="13">
        <v>2007</v>
      </c>
      <c r="F45" s="35">
        <v>250600</v>
      </c>
      <c r="G45" s="35" t="s">
        <v>133</v>
      </c>
      <c r="H45" s="13" t="s">
        <v>161</v>
      </c>
      <c r="I45" s="13" t="s">
        <v>30</v>
      </c>
      <c r="J45" s="13" t="s">
        <v>30</v>
      </c>
      <c r="K45" s="13" t="s">
        <v>31</v>
      </c>
      <c r="L45" s="13">
        <v>1800</v>
      </c>
      <c r="M45" s="13">
        <v>3</v>
      </c>
      <c r="N45" s="36">
        <v>44166</v>
      </c>
      <c r="O45" s="13">
        <v>30</v>
      </c>
      <c r="P45" s="27">
        <f>900*1.1</f>
        <v>990.00000000000011</v>
      </c>
      <c r="Q45" s="58">
        <v>0</v>
      </c>
      <c r="R45" s="61">
        <f t="shared" si="1"/>
        <v>0</v>
      </c>
    </row>
    <row r="46" spans="1:18" ht="42.6" customHeight="1" thickBot="1" x14ac:dyDescent="0.3">
      <c r="A46" s="54" t="s">
        <v>159</v>
      </c>
      <c r="B46" s="18" t="s">
        <v>136</v>
      </c>
      <c r="C46" s="18" t="s">
        <v>137</v>
      </c>
      <c r="D46" s="19" t="s">
        <v>162</v>
      </c>
      <c r="E46" s="18">
        <v>2008</v>
      </c>
      <c r="F46" s="19">
        <v>210800</v>
      </c>
      <c r="G46" s="19" t="s">
        <v>163</v>
      </c>
      <c r="H46" s="18" t="s">
        <v>29</v>
      </c>
      <c r="I46" s="18" t="s">
        <v>30</v>
      </c>
      <c r="J46" s="18" t="s">
        <v>30</v>
      </c>
      <c r="K46" s="18" t="s">
        <v>132</v>
      </c>
      <c r="L46" s="18">
        <v>400</v>
      </c>
      <c r="M46" s="18">
        <v>3</v>
      </c>
      <c r="N46" s="30">
        <v>44166</v>
      </c>
      <c r="O46" s="18">
        <v>30</v>
      </c>
      <c r="P46" s="23">
        <f>520*1.1</f>
        <v>572</v>
      </c>
      <c r="Q46" s="59">
        <v>0</v>
      </c>
      <c r="R46" s="62">
        <f t="shared" si="1"/>
        <v>0</v>
      </c>
    </row>
    <row r="47" spans="1:18" ht="42.6" customHeight="1" x14ac:dyDescent="0.25">
      <c r="A47" s="50" t="s">
        <v>193</v>
      </c>
      <c r="B47" s="6" t="s">
        <v>25</v>
      </c>
      <c r="C47" s="6" t="s">
        <v>147</v>
      </c>
      <c r="D47" s="7" t="s">
        <v>164</v>
      </c>
      <c r="E47" s="6">
        <v>2006</v>
      </c>
      <c r="F47" s="7">
        <v>204</v>
      </c>
      <c r="G47" s="7" t="s">
        <v>165</v>
      </c>
      <c r="H47" s="6" t="s">
        <v>45</v>
      </c>
      <c r="I47" s="6" t="s">
        <v>30</v>
      </c>
      <c r="J47" s="6" t="s">
        <v>30</v>
      </c>
      <c r="K47" s="6" t="s">
        <v>31</v>
      </c>
      <c r="L47" s="6">
        <v>1000</v>
      </c>
      <c r="M47" s="6" t="s">
        <v>166</v>
      </c>
      <c r="N47" s="28">
        <v>44166</v>
      </c>
      <c r="O47" s="6">
        <v>30</v>
      </c>
      <c r="P47" s="9">
        <v>440</v>
      </c>
      <c r="Q47" s="56">
        <v>0</v>
      </c>
      <c r="R47" s="60">
        <f t="shared" si="1"/>
        <v>0</v>
      </c>
    </row>
    <row r="48" spans="1:18" ht="42.6" customHeight="1" x14ac:dyDescent="0.25">
      <c r="A48" s="51" t="s">
        <v>193</v>
      </c>
      <c r="B48" s="10" t="s">
        <v>33</v>
      </c>
      <c r="C48" s="10" t="s">
        <v>140</v>
      </c>
      <c r="D48" s="11" t="s">
        <v>167</v>
      </c>
      <c r="E48" s="10">
        <v>2004</v>
      </c>
      <c r="F48" s="11">
        <v>3388</v>
      </c>
      <c r="G48" s="11" t="s">
        <v>168</v>
      </c>
      <c r="H48" s="10" t="s">
        <v>45</v>
      </c>
      <c r="I48" s="10" t="s">
        <v>30</v>
      </c>
      <c r="J48" s="10" t="s">
        <v>30</v>
      </c>
      <c r="K48" s="10" t="s">
        <v>31</v>
      </c>
      <c r="L48" s="10">
        <v>1250</v>
      </c>
      <c r="M48" s="10" t="s">
        <v>58</v>
      </c>
      <c r="N48" s="29">
        <v>44166</v>
      </c>
      <c r="O48" s="10">
        <v>30</v>
      </c>
      <c r="P48" s="14">
        <f>430*1.1</f>
        <v>473.00000000000006</v>
      </c>
      <c r="Q48" s="57">
        <v>0</v>
      </c>
      <c r="R48" s="61">
        <f t="shared" si="1"/>
        <v>0</v>
      </c>
    </row>
    <row r="49" spans="1:18" ht="42.6" customHeight="1" thickBot="1" x14ac:dyDescent="0.3">
      <c r="A49" s="52" t="s">
        <v>193</v>
      </c>
      <c r="B49" s="18" t="s">
        <v>35</v>
      </c>
      <c r="C49" s="18" t="s">
        <v>169</v>
      </c>
      <c r="D49" s="19" t="s">
        <v>170</v>
      </c>
      <c r="E49" s="18">
        <v>2000</v>
      </c>
      <c r="F49" s="19">
        <v>573</v>
      </c>
      <c r="G49" s="19" t="s">
        <v>171</v>
      </c>
      <c r="H49" s="18" t="s">
        <v>139</v>
      </c>
      <c r="I49" s="18" t="s">
        <v>30</v>
      </c>
      <c r="J49" s="18" t="s">
        <v>37</v>
      </c>
      <c r="K49" s="18" t="s">
        <v>31</v>
      </c>
      <c r="L49" s="18">
        <v>100</v>
      </c>
      <c r="M49" s="18" t="s">
        <v>80</v>
      </c>
      <c r="N49" s="30">
        <v>44166</v>
      </c>
      <c r="O49" s="18">
        <v>30</v>
      </c>
      <c r="P49" s="23">
        <v>110</v>
      </c>
      <c r="Q49" s="59">
        <v>0</v>
      </c>
      <c r="R49" s="62">
        <f t="shared" si="1"/>
        <v>0</v>
      </c>
    </row>
    <row r="50" spans="1:18" ht="42.6" customHeight="1" x14ac:dyDescent="0.25">
      <c r="A50" s="45" t="s">
        <v>172</v>
      </c>
      <c r="B50" s="6" t="s">
        <v>25</v>
      </c>
      <c r="C50" s="6" t="s">
        <v>173</v>
      </c>
      <c r="D50" s="7" t="s">
        <v>174</v>
      </c>
      <c r="E50" s="6">
        <v>1997</v>
      </c>
      <c r="F50" s="7" t="s">
        <v>175</v>
      </c>
      <c r="G50" s="7" t="s">
        <v>176</v>
      </c>
      <c r="H50" s="6" t="s">
        <v>45</v>
      </c>
      <c r="I50" s="6" t="s">
        <v>37</v>
      </c>
      <c r="J50" s="6" t="s">
        <v>30</v>
      </c>
      <c r="K50" s="6" t="s">
        <v>31</v>
      </c>
      <c r="L50" s="6">
        <v>1250</v>
      </c>
      <c r="M50" s="6" t="s">
        <v>134</v>
      </c>
      <c r="N50" s="28">
        <v>44166</v>
      </c>
      <c r="O50" s="6">
        <v>30</v>
      </c>
      <c r="P50" s="9">
        <v>550</v>
      </c>
      <c r="Q50" s="56">
        <v>0</v>
      </c>
      <c r="R50" s="60">
        <f t="shared" si="1"/>
        <v>0</v>
      </c>
    </row>
    <row r="51" spans="1:18" ht="42.6" customHeight="1" thickBot="1" x14ac:dyDescent="0.3">
      <c r="A51" s="46" t="s">
        <v>172</v>
      </c>
      <c r="B51" s="24" t="s">
        <v>33</v>
      </c>
      <c r="C51" s="24" t="s">
        <v>142</v>
      </c>
      <c r="D51" s="25" t="s">
        <v>177</v>
      </c>
      <c r="E51" s="24">
        <v>2001</v>
      </c>
      <c r="F51" s="25" t="s">
        <v>178</v>
      </c>
      <c r="G51" s="25" t="s">
        <v>176</v>
      </c>
      <c r="H51" s="24" t="s">
        <v>29</v>
      </c>
      <c r="I51" s="24" t="s">
        <v>30</v>
      </c>
      <c r="J51" s="24" t="s">
        <v>30</v>
      </c>
      <c r="K51" s="24" t="s">
        <v>31</v>
      </c>
      <c r="L51" s="24">
        <v>630</v>
      </c>
      <c r="M51" s="24" t="s">
        <v>134</v>
      </c>
      <c r="N51" s="31">
        <v>44166</v>
      </c>
      <c r="O51" s="24">
        <v>30</v>
      </c>
      <c r="P51" s="26">
        <v>330</v>
      </c>
      <c r="Q51" s="55">
        <v>0</v>
      </c>
      <c r="R51" s="65">
        <f t="shared" si="1"/>
        <v>0</v>
      </c>
    </row>
    <row r="52" spans="1:18" ht="37.5" customHeight="1" thickBot="1" x14ac:dyDescent="0.3">
      <c r="A52" s="87" t="s">
        <v>179</v>
      </c>
      <c r="B52" s="88"/>
      <c r="C52" s="88"/>
      <c r="D52" s="88"/>
      <c r="E52" s="88"/>
      <c r="F52" s="88"/>
      <c r="G52" s="88"/>
      <c r="H52" s="88"/>
      <c r="I52" s="88"/>
      <c r="J52" s="88"/>
      <c r="K52" s="88"/>
      <c r="L52" s="88"/>
      <c r="M52" s="88"/>
      <c r="N52" s="88"/>
      <c r="O52" s="88"/>
      <c r="P52" s="88"/>
      <c r="Q52" s="89"/>
      <c r="R52" s="37">
        <f>SUM(R11:R51)</f>
        <v>0</v>
      </c>
    </row>
    <row r="53" spans="1:18" ht="20.25" x14ac:dyDescent="0.25">
      <c r="A53" s="90"/>
      <c r="B53" s="90"/>
      <c r="C53" s="90"/>
      <c r="D53" s="90"/>
      <c r="E53" s="90"/>
      <c r="F53" s="90"/>
      <c r="G53" s="90"/>
      <c r="H53" s="90"/>
      <c r="I53" s="90"/>
      <c r="J53" s="90"/>
      <c r="K53" s="90"/>
      <c r="L53" s="90"/>
      <c r="M53" s="90"/>
      <c r="N53" s="90"/>
      <c r="O53" s="90"/>
      <c r="P53" s="90"/>
      <c r="Q53" s="90"/>
      <c r="R53" s="90"/>
    </row>
    <row r="54" spans="1:18" ht="20.25" x14ac:dyDescent="0.25">
      <c r="A54" s="77" t="s">
        <v>180</v>
      </c>
      <c r="B54" s="77"/>
      <c r="C54" s="77"/>
      <c r="D54" s="77"/>
      <c r="E54" s="77"/>
      <c r="F54" s="77"/>
      <c r="G54" s="77"/>
      <c r="H54" s="77"/>
      <c r="I54" s="77"/>
      <c r="J54" s="77"/>
      <c r="K54" s="77"/>
      <c r="L54" s="77"/>
      <c r="M54" s="77"/>
      <c r="N54" s="77"/>
      <c r="O54" s="77"/>
      <c r="P54" s="77"/>
      <c r="Q54" s="77"/>
      <c r="R54" s="77"/>
    </row>
    <row r="55" spans="1:18" ht="20.25" x14ac:dyDescent="0.25">
      <c r="A55" s="91"/>
      <c r="B55" s="91"/>
      <c r="C55" s="91"/>
      <c r="D55" s="91"/>
      <c r="E55" s="91"/>
      <c r="F55" s="91"/>
      <c r="G55" s="91"/>
      <c r="H55" s="91"/>
      <c r="I55" s="91"/>
      <c r="J55" s="91"/>
      <c r="K55" s="91"/>
      <c r="L55" s="91"/>
      <c r="M55" s="91"/>
      <c r="N55" s="91"/>
      <c r="O55" s="91"/>
      <c r="P55" s="91"/>
      <c r="Q55" s="91"/>
      <c r="R55" s="91"/>
    </row>
    <row r="56" spans="1:18" ht="20.25" x14ac:dyDescent="0.25">
      <c r="A56" s="91"/>
      <c r="B56" s="91"/>
      <c r="C56" s="91"/>
      <c r="D56" s="91"/>
      <c r="E56" s="91"/>
      <c r="F56" s="91"/>
      <c r="G56" s="91"/>
      <c r="H56" s="91"/>
      <c r="I56" s="91"/>
      <c r="J56" s="91"/>
      <c r="K56" s="91"/>
      <c r="L56" s="91"/>
      <c r="M56" s="91"/>
      <c r="N56" s="91"/>
      <c r="O56" s="91"/>
      <c r="P56" s="91"/>
      <c r="Q56" s="91"/>
      <c r="R56" s="91"/>
    </row>
    <row r="57" spans="1:18" ht="26.25" x14ac:dyDescent="0.25">
      <c r="A57" s="66" t="s">
        <v>181</v>
      </c>
      <c r="B57" s="66"/>
      <c r="C57" s="66"/>
      <c r="D57" s="66"/>
      <c r="E57" s="66"/>
      <c r="F57" s="66"/>
      <c r="G57" s="66"/>
      <c r="H57" s="66"/>
      <c r="I57" s="66"/>
      <c r="J57" s="66"/>
      <c r="K57" s="66"/>
      <c r="L57" s="66"/>
      <c r="M57" s="66"/>
      <c r="N57" s="66"/>
      <c r="O57" s="66"/>
      <c r="P57" s="66"/>
      <c r="Q57" s="66"/>
      <c r="R57" s="66"/>
    </row>
    <row r="58" spans="1:18" ht="21" thickBot="1" x14ac:dyDescent="0.3">
      <c r="A58" s="92"/>
      <c r="B58" s="92"/>
      <c r="C58" s="92"/>
      <c r="D58" s="92"/>
      <c r="E58" s="92"/>
      <c r="F58" s="92"/>
      <c r="G58" s="92"/>
      <c r="H58" s="92"/>
      <c r="I58" s="92"/>
      <c r="J58" s="92"/>
      <c r="K58" s="92"/>
      <c r="L58" s="92"/>
      <c r="M58" s="92"/>
      <c r="N58" s="92"/>
      <c r="O58" s="92"/>
      <c r="P58" s="92"/>
      <c r="Q58" s="92"/>
      <c r="R58" s="92"/>
    </row>
    <row r="59" spans="1:18" ht="105.75" customHeight="1" x14ac:dyDescent="0.25">
      <c r="A59" s="93" t="s">
        <v>182</v>
      </c>
      <c r="B59" s="94"/>
      <c r="C59" s="94"/>
      <c r="D59" s="94"/>
      <c r="E59" s="94"/>
      <c r="F59" s="94"/>
      <c r="G59" s="94"/>
      <c r="H59" s="95"/>
      <c r="I59" s="96" t="s">
        <v>183</v>
      </c>
      <c r="J59" s="97"/>
      <c r="K59" s="97"/>
      <c r="L59" s="98"/>
      <c r="M59" s="99" t="s">
        <v>184</v>
      </c>
      <c r="N59" s="94"/>
      <c r="O59" s="94"/>
      <c r="P59" s="95"/>
      <c r="Q59" s="99" t="s">
        <v>185</v>
      </c>
      <c r="R59" s="100"/>
    </row>
    <row r="60" spans="1:18" ht="37.5" customHeight="1" thickBot="1" x14ac:dyDescent="0.3">
      <c r="A60" s="101">
        <v>0</v>
      </c>
      <c r="B60" s="102"/>
      <c r="C60" s="102"/>
      <c r="D60" s="102"/>
      <c r="E60" s="102"/>
      <c r="F60" s="102"/>
      <c r="G60" s="102"/>
      <c r="H60" s="103"/>
      <c r="I60" s="104">
        <v>2153</v>
      </c>
      <c r="J60" s="104"/>
      <c r="K60" s="104"/>
      <c r="L60" s="104"/>
      <c r="M60" s="105">
        <v>10</v>
      </c>
      <c r="N60" s="106"/>
      <c r="O60" s="106"/>
      <c r="P60" s="107"/>
      <c r="Q60" s="108">
        <f>(A60*I60)+((A60*1.3)*M60)</f>
        <v>0</v>
      </c>
      <c r="R60" s="109"/>
    </row>
    <row r="61" spans="1:18" ht="20.25" x14ac:dyDescent="0.25">
      <c r="A61" s="91"/>
      <c r="B61" s="91"/>
      <c r="C61" s="91"/>
      <c r="D61" s="91"/>
      <c r="E61" s="91"/>
      <c r="F61" s="91"/>
      <c r="G61" s="91"/>
      <c r="H61" s="91"/>
      <c r="I61" s="91"/>
      <c r="J61" s="91"/>
      <c r="K61" s="91"/>
      <c r="L61" s="91"/>
      <c r="M61" s="91"/>
      <c r="N61" s="91"/>
      <c r="O61" s="91"/>
      <c r="P61" s="91"/>
      <c r="Q61" s="91"/>
      <c r="R61" s="91"/>
    </row>
    <row r="62" spans="1:18" ht="33.75" customHeight="1" x14ac:dyDescent="0.25">
      <c r="A62" s="77" t="s">
        <v>186</v>
      </c>
      <c r="B62" s="110"/>
      <c r="C62" s="110"/>
      <c r="D62" s="110"/>
      <c r="E62" s="110"/>
      <c r="F62" s="110"/>
      <c r="G62" s="110"/>
      <c r="H62" s="110"/>
      <c r="I62" s="110"/>
      <c r="J62" s="110"/>
      <c r="K62" s="110"/>
      <c r="L62" s="110"/>
      <c r="M62" s="110"/>
      <c r="N62" s="110"/>
      <c r="O62" s="110"/>
      <c r="P62" s="110"/>
      <c r="Q62" s="110"/>
      <c r="R62" s="110"/>
    </row>
    <row r="63" spans="1:18" ht="56.25" customHeight="1" x14ac:dyDescent="0.25">
      <c r="A63" s="111" t="s">
        <v>187</v>
      </c>
      <c r="B63" s="112"/>
      <c r="C63" s="112"/>
      <c r="D63" s="112"/>
      <c r="E63" s="112"/>
      <c r="F63" s="112"/>
      <c r="G63" s="112"/>
      <c r="H63" s="112"/>
      <c r="I63" s="112"/>
      <c r="J63" s="112"/>
      <c r="K63" s="112"/>
      <c r="L63" s="112"/>
      <c r="M63" s="112"/>
      <c r="N63" s="112"/>
      <c r="O63" s="112"/>
      <c r="P63" s="112"/>
      <c r="Q63" s="112"/>
      <c r="R63" s="112"/>
    </row>
    <row r="64" spans="1:18" ht="29.25" customHeight="1" x14ac:dyDescent="0.25">
      <c r="A64" s="111" t="s">
        <v>188</v>
      </c>
      <c r="B64" s="111"/>
      <c r="C64" s="111"/>
      <c r="D64" s="111"/>
      <c r="E64" s="111"/>
      <c r="F64" s="111"/>
      <c r="G64" s="111"/>
      <c r="H64" s="111"/>
      <c r="I64" s="111"/>
      <c r="J64" s="111"/>
      <c r="K64" s="111"/>
      <c r="L64" s="111"/>
      <c r="M64" s="111"/>
      <c r="N64" s="111"/>
      <c r="O64" s="111"/>
      <c r="P64" s="111"/>
      <c r="Q64" s="111"/>
      <c r="R64" s="111"/>
    </row>
    <row r="65" spans="1:18" ht="18.75" customHeight="1" x14ac:dyDescent="0.25">
      <c r="A65" s="91"/>
      <c r="B65" s="91"/>
      <c r="C65" s="91"/>
      <c r="D65" s="91"/>
      <c r="E65" s="91"/>
      <c r="F65" s="91"/>
      <c r="G65" s="91"/>
      <c r="H65" s="91"/>
      <c r="I65" s="91"/>
      <c r="J65" s="91"/>
      <c r="K65" s="91"/>
      <c r="L65" s="91"/>
      <c r="M65" s="91"/>
      <c r="N65" s="91"/>
      <c r="O65" s="91"/>
      <c r="P65" s="91"/>
      <c r="Q65" s="91"/>
      <c r="R65" s="91"/>
    </row>
    <row r="66" spans="1:18" ht="20.25" x14ac:dyDescent="0.25">
      <c r="A66" s="91"/>
      <c r="B66" s="91"/>
      <c r="C66" s="91"/>
      <c r="D66" s="91"/>
      <c r="E66" s="91"/>
      <c r="F66" s="91"/>
      <c r="G66" s="91"/>
      <c r="H66" s="91"/>
      <c r="I66" s="91"/>
      <c r="J66" s="91"/>
      <c r="K66" s="91"/>
      <c r="L66" s="91"/>
      <c r="M66" s="91"/>
      <c r="N66" s="91"/>
      <c r="O66" s="91"/>
      <c r="P66" s="91"/>
      <c r="Q66" s="91"/>
      <c r="R66" s="91"/>
    </row>
    <row r="67" spans="1:18" ht="26.25" x14ac:dyDescent="0.25">
      <c r="A67" s="66" t="s">
        <v>189</v>
      </c>
      <c r="B67" s="66"/>
      <c r="C67" s="66"/>
      <c r="D67" s="66"/>
      <c r="E67" s="66"/>
      <c r="F67" s="66"/>
      <c r="G67" s="66"/>
      <c r="H67" s="66"/>
      <c r="I67" s="66"/>
      <c r="J67" s="66"/>
      <c r="K67" s="66"/>
      <c r="L67" s="66"/>
      <c r="M67" s="66"/>
      <c r="N67" s="66"/>
      <c r="O67" s="66"/>
      <c r="P67" s="66"/>
      <c r="Q67" s="66"/>
      <c r="R67" s="66"/>
    </row>
    <row r="68" spans="1:18" ht="21" thickBot="1" x14ac:dyDescent="0.3">
      <c r="A68" s="91"/>
      <c r="B68" s="91"/>
      <c r="C68" s="91"/>
      <c r="D68" s="91"/>
      <c r="E68" s="91"/>
      <c r="F68" s="91"/>
      <c r="G68" s="91"/>
      <c r="H68" s="91"/>
      <c r="I68" s="91"/>
      <c r="J68" s="91"/>
      <c r="K68" s="91"/>
      <c r="L68" s="91"/>
      <c r="M68" s="91"/>
      <c r="N68" s="91"/>
      <c r="O68" s="91"/>
      <c r="P68" s="91"/>
      <c r="Q68" s="91"/>
      <c r="R68" s="91"/>
    </row>
    <row r="69" spans="1:18" ht="45" customHeight="1" thickBot="1" x14ac:dyDescent="0.3">
      <c r="A69" s="114" t="s">
        <v>190</v>
      </c>
      <c r="B69" s="115"/>
      <c r="C69" s="115"/>
      <c r="D69" s="115"/>
      <c r="E69" s="115"/>
      <c r="F69" s="115"/>
      <c r="G69" s="115"/>
      <c r="H69" s="115"/>
      <c r="I69" s="115"/>
      <c r="J69" s="115"/>
      <c r="K69" s="115"/>
      <c r="L69" s="115"/>
      <c r="M69" s="115"/>
      <c r="N69" s="115"/>
      <c r="O69" s="115"/>
      <c r="P69" s="115"/>
      <c r="Q69" s="115"/>
      <c r="R69" s="116"/>
    </row>
    <row r="70" spans="1:18" ht="45" customHeight="1" thickBot="1" x14ac:dyDescent="0.3">
      <c r="A70" s="117">
        <f>R52+Q60</f>
        <v>0</v>
      </c>
      <c r="B70" s="118"/>
      <c r="C70" s="118"/>
      <c r="D70" s="118"/>
      <c r="E70" s="118"/>
      <c r="F70" s="118"/>
      <c r="G70" s="118"/>
      <c r="H70" s="118"/>
      <c r="I70" s="118"/>
      <c r="J70" s="118"/>
      <c r="K70" s="118"/>
      <c r="L70" s="118"/>
      <c r="M70" s="118"/>
      <c r="N70" s="118"/>
      <c r="O70" s="118"/>
      <c r="P70" s="118"/>
      <c r="Q70" s="118"/>
      <c r="R70" s="119"/>
    </row>
    <row r="71" spans="1:18" ht="20.25" customHeight="1" x14ac:dyDescent="0.25">
      <c r="A71" s="91"/>
      <c r="B71" s="91"/>
      <c r="C71" s="91"/>
      <c r="D71" s="91"/>
      <c r="E71" s="91"/>
      <c r="F71" s="91"/>
      <c r="G71" s="91"/>
      <c r="H71" s="91"/>
      <c r="I71" s="91"/>
      <c r="J71" s="91"/>
      <c r="K71" s="91"/>
      <c r="L71" s="91"/>
      <c r="M71" s="91"/>
      <c r="N71" s="91"/>
      <c r="O71" s="91"/>
      <c r="P71" s="91"/>
      <c r="Q71" s="91"/>
      <c r="R71" s="91"/>
    </row>
    <row r="72" spans="1:18" ht="38.25" customHeight="1" x14ac:dyDescent="0.25">
      <c r="A72" s="120" t="s">
        <v>191</v>
      </c>
      <c r="B72" s="120"/>
      <c r="C72" s="120"/>
      <c r="D72" s="120"/>
      <c r="E72" s="120"/>
      <c r="F72" s="120"/>
      <c r="G72" s="120"/>
      <c r="H72" s="120"/>
      <c r="I72" s="120"/>
      <c r="J72" s="120"/>
      <c r="K72" s="120"/>
      <c r="L72" s="120"/>
      <c r="M72" s="120"/>
      <c r="N72" s="120"/>
      <c r="O72" s="120"/>
      <c r="P72" s="120"/>
      <c r="Q72" s="120"/>
      <c r="R72" s="120"/>
    </row>
    <row r="73" spans="1:18" ht="25.5" x14ac:dyDescent="0.25">
      <c r="A73" s="113"/>
      <c r="B73" s="113"/>
      <c r="C73" s="113"/>
      <c r="D73" s="113"/>
      <c r="E73" s="113"/>
      <c r="F73" s="113"/>
      <c r="G73" s="113"/>
      <c r="H73" s="113"/>
      <c r="I73" s="113"/>
      <c r="J73" s="113"/>
      <c r="K73" s="113"/>
      <c r="L73" s="113"/>
      <c r="M73" s="113"/>
      <c r="N73" s="113"/>
      <c r="O73" s="113"/>
      <c r="P73" s="113"/>
      <c r="Q73" s="113"/>
      <c r="R73" s="113"/>
    </row>
    <row r="74" spans="1:18" ht="15.75" customHeight="1" x14ac:dyDescent="0.25">
      <c r="A74" s="113"/>
      <c r="B74" s="113"/>
      <c r="C74" s="113"/>
      <c r="D74" s="113"/>
      <c r="E74" s="113"/>
      <c r="F74" s="113"/>
      <c r="G74" s="113"/>
      <c r="H74" s="113"/>
      <c r="I74" s="113"/>
      <c r="J74" s="113"/>
      <c r="K74" s="113"/>
      <c r="L74" s="113"/>
      <c r="M74" s="113"/>
      <c r="N74" s="113"/>
      <c r="O74" s="113"/>
      <c r="P74" s="113"/>
      <c r="Q74" s="113"/>
      <c r="R74" s="113"/>
    </row>
    <row r="75" spans="1:18" ht="25.5" x14ac:dyDescent="0.25">
      <c r="A75" s="113"/>
      <c r="B75" s="113"/>
      <c r="C75" s="113"/>
      <c r="D75" s="113"/>
      <c r="E75" s="113"/>
      <c r="F75" s="113"/>
      <c r="G75" s="113"/>
      <c r="H75" s="113"/>
      <c r="I75" s="113"/>
      <c r="J75" s="113"/>
      <c r="K75" s="113"/>
      <c r="L75" s="113"/>
      <c r="M75" s="113"/>
      <c r="N75" s="113"/>
      <c r="O75" s="113"/>
      <c r="P75" s="113"/>
      <c r="Q75" s="113"/>
      <c r="R75" s="113"/>
    </row>
    <row r="80" spans="1:18" ht="33.75" customHeight="1" x14ac:dyDescent="0.3">
      <c r="Q80" s="41"/>
    </row>
    <row r="81" spans="17:17" ht="41.25" customHeight="1" x14ac:dyDescent="0.3">
      <c r="Q81" s="41"/>
    </row>
    <row r="82" spans="17:17" x14ac:dyDescent="0.3">
      <c r="Q82" s="41"/>
    </row>
    <row r="83" spans="17:17" x14ac:dyDescent="0.3">
      <c r="Q83" s="41"/>
    </row>
  </sheetData>
  <sheetProtection algorithmName="SHA-512" hashValue="+PBADlDshFDebltbh+bepEMzd6gpKs7z9M10S5MqECyK1K09ysxhLKSk4DORWDLck0Mt29dNhpoCfNJOYfKFVQ==" saltValue="nYaBzxg/G2bpg4PptHIxNg==" spinCount="100000" sheet="1" selectLockedCells="1"/>
  <mergeCells count="55">
    <mergeCell ref="A75:R75"/>
    <mergeCell ref="A69:R69"/>
    <mergeCell ref="A70:R70"/>
    <mergeCell ref="A71:R71"/>
    <mergeCell ref="A72:R72"/>
    <mergeCell ref="A73:R73"/>
    <mergeCell ref="A74:R74"/>
    <mergeCell ref="A68:R68"/>
    <mergeCell ref="A60:H60"/>
    <mergeCell ref="I60:L60"/>
    <mergeCell ref="M60:P60"/>
    <mergeCell ref="Q60:R60"/>
    <mergeCell ref="A61:R61"/>
    <mergeCell ref="A62:R62"/>
    <mergeCell ref="A63:R63"/>
    <mergeCell ref="A64:R64"/>
    <mergeCell ref="A65:R65"/>
    <mergeCell ref="A66:R66"/>
    <mergeCell ref="A67:R67"/>
    <mergeCell ref="A55:R55"/>
    <mergeCell ref="A56:R56"/>
    <mergeCell ref="A57:R57"/>
    <mergeCell ref="A58:R58"/>
    <mergeCell ref="A59:H59"/>
    <mergeCell ref="I59:L59"/>
    <mergeCell ref="M59:P59"/>
    <mergeCell ref="Q59:R59"/>
    <mergeCell ref="A54:R54"/>
    <mergeCell ref="L8:L9"/>
    <mergeCell ref="M8:M9"/>
    <mergeCell ref="N8:N9"/>
    <mergeCell ref="O8:O9"/>
    <mergeCell ref="P8:P9"/>
    <mergeCell ref="Q8:Q9"/>
    <mergeCell ref="R8:R9"/>
    <mergeCell ref="A10:R10"/>
    <mergeCell ref="A39:R39"/>
    <mergeCell ref="A52:Q52"/>
    <mergeCell ref="A53:R53"/>
    <mergeCell ref="A7:R7"/>
    <mergeCell ref="A8:A9"/>
    <mergeCell ref="B8:B9"/>
    <mergeCell ref="C8:C9"/>
    <mergeCell ref="D8:D9"/>
    <mergeCell ref="E8:E9"/>
    <mergeCell ref="F8:F9"/>
    <mergeCell ref="G8:G9"/>
    <mergeCell ref="H8:H9"/>
    <mergeCell ref="K8:K9"/>
    <mergeCell ref="A6:R6"/>
    <mergeCell ref="A1:R1"/>
    <mergeCell ref="A2:R2"/>
    <mergeCell ref="A3:R3"/>
    <mergeCell ref="A4:R4"/>
    <mergeCell ref="A5:R5"/>
  </mergeCells>
  <conditionalFormatting sqref="A60">
    <cfRule type="cellIs" dxfId="0" priority="1" operator="greaterThan">
      <formula>350</formula>
    </cfRule>
  </conditionalFormatting>
  <pageMargins left="0.42142857142857143" right="0.7" top="0.3611111111111111" bottom="0.78740157499999996" header="0.3" footer="0.3"/>
  <pageSetup paperSize="9" scale="31" fitToHeight="0" orientation="landscape" r:id="rId1"/>
  <headerFooter>
    <oddFooter>&amp;LPříloha č. 3 zadávací dokumentace&amp;RStránka &amp;"-,Tučné"&amp;P&amp;"-,Obyčejné" z &amp;"-,Tučné"&amp;N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Drochytka</dc:creator>
  <cp:lastModifiedBy>Jan Drochytka</cp:lastModifiedBy>
  <dcterms:created xsi:type="dcterms:W3CDTF">2020-03-31T16:22:51Z</dcterms:created>
  <dcterms:modified xsi:type="dcterms:W3CDTF">2020-04-29T15:12:20Z</dcterms:modified>
</cp:coreProperties>
</file>