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FTAK (AK FIALA) dokumenty\CEJIZA\3 Rozpracovaná zadávací řízení\Servis a opravy výtahů - zařízení sociálních služeb 2017 - 2020 (CESOVS0717)\00 Výzva + DZŘ\"/>
    </mc:Choice>
  </mc:AlternateContent>
  <bookViews>
    <workbookView xWindow="0" yWindow="0" windowWidth="22185" windowHeight="12570"/>
  </bookViews>
  <sheets>
    <sheet name="List1" sheetId="1" r:id="rId1"/>
    <sheet name="List2" sheetId="2" r:id="rId2"/>
    <sheet name="List3" sheetId="3" r:id="rId3"/>
  </sheets>
  <externalReferences>
    <externalReference r:id="rId4"/>
  </externalReferences>
  <definedNames>
    <definedName name="_xlnm.Print_Area" localSheetId="0">List1!$A$1:$T$83</definedName>
  </definedNames>
  <calcPr calcId="152511" concurrentCalc="0"/>
</workbook>
</file>

<file path=xl/calcChain.xml><?xml version="1.0" encoding="utf-8"?>
<calcChain xmlns="http://schemas.openxmlformats.org/spreadsheetml/2006/main">
  <c r="S29" i="1" l="1"/>
  <c r="T29" i="1"/>
  <c r="S38" i="1"/>
  <c r="T38" i="1"/>
  <c r="S64" i="1"/>
  <c r="T64" i="1"/>
  <c r="S34" i="1"/>
  <c r="T34" i="1"/>
  <c r="S9" i="1"/>
  <c r="T9" i="1"/>
  <c r="S10" i="1"/>
  <c r="T10" i="1"/>
  <c r="S11" i="1"/>
  <c r="T11" i="1"/>
  <c r="S12" i="1"/>
  <c r="T12" i="1"/>
  <c r="S13" i="1"/>
  <c r="T13" i="1"/>
  <c r="S14" i="1"/>
  <c r="T14" i="1"/>
  <c r="S15" i="1"/>
  <c r="T15" i="1"/>
  <c r="S16" i="1"/>
  <c r="T16" i="1"/>
  <c r="S17" i="1"/>
  <c r="T17" i="1"/>
  <c r="S18" i="1"/>
  <c r="T18" i="1"/>
  <c r="S19" i="1"/>
  <c r="T19" i="1"/>
  <c r="S20" i="1"/>
  <c r="T20" i="1"/>
  <c r="S21" i="1"/>
  <c r="T21" i="1"/>
  <c r="S22" i="1"/>
  <c r="T22" i="1"/>
  <c r="S23" i="1"/>
  <c r="T23" i="1"/>
  <c r="S24" i="1"/>
  <c r="T24" i="1"/>
  <c r="S25" i="1"/>
  <c r="T25" i="1"/>
  <c r="S26" i="1"/>
  <c r="T26" i="1"/>
  <c r="S27" i="1"/>
  <c r="T27" i="1"/>
  <c r="S28" i="1"/>
  <c r="T28" i="1"/>
  <c r="S30" i="1"/>
  <c r="T30" i="1"/>
  <c r="S31" i="1"/>
  <c r="T31" i="1"/>
  <c r="S32" i="1"/>
  <c r="T32" i="1"/>
  <c r="S33" i="1"/>
  <c r="T33" i="1"/>
  <c r="S35" i="1"/>
  <c r="T35" i="1"/>
  <c r="S36" i="1"/>
  <c r="T36" i="1"/>
  <c r="S37" i="1"/>
  <c r="T37" i="1"/>
  <c r="S39" i="1"/>
  <c r="T39" i="1"/>
  <c r="S40" i="1"/>
  <c r="T40" i="1"/>
  <c r="S41" i="1"/>
  <c r="T41" i="1"/>
  <c r="S42" i="1"/>
  <c r="T42" i="1"/>
  <c r="S43" i="1"/>
  <c r="T43" i="1"/>
  <c r="S44" i="1"/>
  <c r="T44" i="1"/>
  <c r="S45" i="1"/>
  <c r="T45" i="1"/>
  <c r="S46" i="1"/>
  <c r="T46" i="1"/>
  <c r="S47" i="1"/>
  <c r="T47" i="1"/>
  <c r="S48" i="1"/>
  <c r="T48" i="1"/>
  <c r="S49" i="1"/>
  <c r="T49" i="1"/>
  <c r="S50" i="1"/>
  <c r="T50" i="1"/>
  <c r="S51" i="1"/>
  <c r="T51" i="1"/>
  <c r="S52" i="1"/>
  <c r="T52" i="1"/>
  <c r="S53" i="1"/>
  <c r="T53" i="1"/>
  <c r="S54" i="1"/>
  <c r="T54" i="1"/>
  <c r="S55" i="1"/>
  <c r="T55" i="1"/>
  <c r="S56" i="1"/>
  <c r="T56" i="1"/>
  <c r="S57" i="1"/>
  <c r="T57" i="1"/>
  <c r="S58" i="1"/>
  <c r="T58" i="1"/>
  <c r="S59" i="1"/>
  <c r="T59" i="1"/>
  <c r="S60" i="1"/>
  <c r="T60" i="1"/>
  <c r="S61" i="1"/>
  <c r="T61" i="1"/>
  <c r="S62" i="1"/>
  <c r="T62" i="1"/>
  <c r="S63" i="1"/>
  <c r="T63" i="1"/>
  <c r="S65" i="1"/>
  <c r="B9" i="1"/>
  <c r="B10" i="1"/>
  <c r="B11" i="1"/>
  <c r="B12" i="1"/>
  <c r="B13" i="1"/>
  <c r="G72" i="1"/>
  <c r="R72" i="1"/>
  <c r="A81" i="1"/>
</calcChain>
</file>

<file path=xl/sharedStrings.xml><?xml version="1.0" encoding="utf-8"?>
<sst xmlns="http://schemas.openxmlformats.org/spreadsheetml/2006/main" count="674" uniqueCount="215">
  <si>
    <t>Číslo</t>
  </si>
  <si>
    <t>Výrobce</t>
  </si>
  <si>
    <t>Model</t>
  </si>
  <si>
    <t>Rok pořízení</t>
  </si>
  <si>
    <t>Výrobní číslo</t>
  </si>
  <si>
    <t>Umístění výtahu</t>
  </si>
  <si>
    <t>Evakuační výtah</t>
  </si>
  <si>
    <t>ANO / NE</t>
  </si>
  <si>
    <t>Průchozí výtah</t>
  </si>
  <si>
    <t>Nosnost v kg</t>
  </si>
  <si>
    <t>Počet podlaží / počet stanic</t>
  </si>
  <si>
    <t>č. 1</t>
  </si>
  <si>
    <t>nákladní</t>
  </si>
  <si>
    <t>NE</t>
  </si>
  <si>
    <t>lanový</t>
  </si>
  <si>
    <t>ANO</t>
  </si>
  <si>
    <t>osobní</t>
  </si>
  <si>
    <t>osobní lůžkový</t>
  </si>
  <si>
    <t>hydraulický</t>
  </si>
  <si>
    <t>řetězový</t>
  </si>
  <si>
    <t>LT500</t>
  </si>
  <si>
    <t>Transporta</t>
  </si>
  <si>
    <t>č. 2</t>
  </si>
  <si>
    <t>č. 3</t>
  </si>
  <si>
    <t>TRA Brno</t>
  </si>
  <si>
    <t>TRA Praha</t>
  </si>
  <si>
    <t>č. 4</t>
  </si>
  <si>
    <t>č. 5</t>
  </si>
  <si>
    <t>č. 6</t>
  </si>
  <si>
    <t>č. 7</t>
  </si>
  <si>
    <t>-</t>
  </si>
  <si>
    <t>Výtah hydraulický / lanový / řetězový</t>
  </si>
  <si>
    <t>Typ výtahu (nákladní, osobní, osobní lůžkový, C100 - jídelní)</t>
  </si>
  <si>
    <t>Paušální cena za servis výtahů v Kč bez DPH</t>
  </si>
  <si>
    <t>Předpokládaná doba poskytování servisu výtahů (počet měsíců)</t>
  </si>
  <si>
    <t>3/3</t>
  </si>
  <si>
    <t>2/2</t>
  </si>
  <si>
    <t>5/5</t>
  </si>
  <si>
    <t>8/8</t>
  </si>
  <si>
    <t>2/3</t>
  </si>
  <si>
    <t>6/6</t>
  </si>
  <si>
    <t>4/4</t>
  </si>
  <si>
    <t>7/7</t>
  </si>
  <si>
    <t>3/2</t>
  </si>
  <si>
    <t>Předpokládaný termín zahájení poskytování servisu výtahů (datum)</t>
  </si>
  <si>
    <t>Paušální cena
v Kč bez DPH
za předpokládanou dobu poskytování servisu výtahů
za 1 výtah</t>
  </si>
  <si>
    <t>A. Paušální cena za servis výtahů v Kč bez DPH</t>
  </si>
  <si>
    <t>C. Celková cena za servis výtahů v Kč bez DPH</t>
  </si>
  <si>
    <t>Specifikace plnění; Předloha pro zpracování ceny plnění</t>
  </si>
  <si>
    <t>Celková cena za servis výtahů v Kč bez DPH *****</t>
  </si>
  <si>
    <t>Maximální výše měsíčního paušálu v Kč bez DPH za 1 měsíc / 1 výtah</t>
  </si>
  <si>
    <r>
      <t xml:space="preserve">Měsíční paušál
v Kč bez DPH
za 1 měsíc / 1 výtah
</t>
    </r>
    <r>
      <rPr>
        <b/>
        <i/>
        <u/>
        <sz val="11"/>
        <color rgb="FFFF0000"/>
        <rFont val="Calibri"/>
        <family val="2"/>
        <charset val="238"/>
        <scheme val="minor"/>
      </rPr>
      <t>ZAOKROUHLENÝ NA 2 DESETINNÁ MÍSTA</t>
    </r>
  </si>
  <si>
    <r>
      <t xml:space="preserve">Cena za 1 hodinu poskytování servisních činností a služeb nezahrnutých v měsíčním paušálu (běžná hodinová sazba) v Kč bez DPH (a)
</t>
    </r>
    <r>
      <rPr>
        <b/>
        <i/>
        <u/>
        <sz val="11"/>
        <color rgb="FFFF0000"/>
        <rFont val="Calibri"/>
        <family val="2"/>
        <charset val="238"/>
        <scheme val="minor"/>
      </rPr>
      <t>ZAOKROUHLENÁ ZA 2 DESETINNÁ MÍSTA</t>
    </r>
  </si>
  <si>
    <r>
      <t xml:space="preserve">Předpokládaný počet hodin poskytování servisních činností a služeb nezahrnutých v měsíčním paušálu
</t>
    </r>
    <r>
      <rPr>
        <b/>
        <u/>
        <sz val="11"/>
        <rFont val="Calibri"/>
        <family val="2"/>
        <charset val="238"/>
        <scheme val="minor"/>
      </rPr>
      <t>poskytovaných v běžné pracovní době</t>
    </r>
    <r>
      <rPr>
        <b/>
        <sz val="11"/>
        <rFont val="Calibri"/>
        <family val="2"/>
        <charset val="238"/>
        <scheme val="minor"/>
      </rPr>
      <t xml:space="preserve"> *** (b)</t>
    </r>
  </si>
  <si>
    <t>*** Předpokládaný počet hodin poskytování servisních činností a služeb nezahrnutých v měsíčním paušálu byl stanoven na základě zkušeností jednotlivých zadavatelů (zdravotnických zařízení) s obdobným předmětem plnění z minulých let a na základě jejich předpokládaných potřeb za předpokládanou dobu plnění veřejné zakázky. Jednotliví zadavatelé nejsou povinni předpokládaný počet hodin využít, případně mohou uvedený předpokládaný počet hodin překročit, přičemž dodavatel není oprávněn cenu za 1 hodinu poskytování servisních činností a služeb nezahrnutých v měsíčním paušálu z důvodu nevyužití nebo překročení předpokládaného počtu hodin jakkoli měnit.</t>
  </si>
  <si>
    <t>**** Cena za poskytování servisních činností a služeb nezahrnutých v měsíčním paušálu celkem za dobu trvání veřejné zakázky bude stanovena podle vzorce d = (a * b) + ((a * 1,3) * c).</t>
  </si>
  <si>
    <t>B. Cena za servisní činností a služby nezahrnuté v měsíčním paušálu v Kč bez DPH</t>
  </si>
  <si>
    <r>
      <t xml:space="preserve">Předpokládaný počet hodin poskytování servisních činností a služeb nezahrnutých v měsíčním paušálu
</t>
    </r>
    <r>
      <rPr>
        <b/>
        <u/>
        <sz val="11"/>
        <rFont val="Calibri"/>
        <family val="2"/>
        <charset val="238"/>
        <scheme val="minor"/>
      </rPr>
      <t>poskytovaných v době pohotovosti</t>
    </r>
    <r>
      <rPr>
        <b/>
        <sz val="11"/>
        <rFont val="Calibri"/>
        <family val="2"/>
        <charset val="238"/>
        <scheme val="minor"/>
      </rPr>
      <t xml:space="preserve"> *** (c)</t>
    </r>
  </si>
  <si>
    <t>Cena za poskytování servisních činností a služeb 
nezahrnutých v měsíčním paušálu celkem v Kč bez DPH **** (d)
d = (a * b) + ((a * 1,3) * c)</t>
  </si>
  <si>
    <t>***** Nabídková cena bez DPH bude stanovena jako součet Paušální ceny za servis výtahů bez DPH a Ceny za servisní činnosti a služby nezahrnuté v měsíčním paušálu v Kč bez DPH.</t>
  </si>
  <si>
    <r>
      <t xml:space="preserve">Cena za 1 hodinu poskytování servisních činností a služeb nezahrnutých v měsíčním paušálu (běžná hodinová sazba) v Kč bez DPH **
</t>
    </r>
    <r>
      <rPr>
        <b/>
        <i/>
        <sz val="11"/>
        <color rgb="FFFF0000"/>
        <rFont val="Calibri"/>
        <family val="2"/>
        <charset val="238"/>
        <scheme val="minor"/>
      </rPr>
      <t xml:space="preserve">Cena za 1 hodinu poskytování servisních činností a služeb nezahrnutých v měsíčním paušálu (běžná hodinová sazba) v Kč bez DPH
</t>
    </r>
    <r>
      <rPr>
        <b/>
        <i/>
        <u/>
        <sz val="11"/>
        <color rgb="FFFF0000"/>
        <rFont val="Calibri"/>
        <family val="2"/>
        <charset val="238"/>
        <scheme val="minor"/>
      </rPr>
      <t>nesmí přesáhnout částku 310,- Kč.</t>
    </r>
  </si>
  <si>
    <t xml:space="preserve">Příloha č. 3 dokumentace zadávacího řízení </t>
  </si>
  <si>
    <t>Organizace</t>
  </si>
  <si>
    <t>JM</t>
  </si>
  <si>
    <t>JM_011</t>
  </si>
  <si>
    <t>Prokeš výtahy - servis, spol. s r.o.</t>
  </si>
  <si>
    <t>VÝTAHY, s.r.o. Velké Meziříčí</t>
  </si>
  <si>
    <t>OHV300</t>
  </si>
  <si>
    <t>MB 100</t>
  </si>
  <si>
    <t>OHP 450</t>
  </si>
  <si>
    <t>189945-98714</t>
  </si>
  <si>
    <t>budova Zámeček, levý</t>
  </si>
  <si>
    <t>budova Zámeček, pravý</t>
  </si>
  <si>
    <t>budova HB</t>
  </si>
  <si>
    <t>budova Zámeček</t>
  </si>
  <si>
    <t>C100 - jídelní</t>
  </si>
  <si>
    <t>Domov pro seniory Hostim, příspěvková organizace</t>
  </si>
  <si>
    <t>JM_015</t>
  </si>
  <si>
    <t>BV BRUMOVICE VÝTAHY s.r.o.</t>
  </si>
  <si>
    <t xml:space="preserve"> VÝTAHY OSTRAVA SERVIS s.r.o.</t>
  </si>
  <si>
    <t>OTNA 1650</t>
  </si>
  <si>
    <t>ILTAB 1200</t>
  </si>
  <si>
    <t>1992 / 2007</t>
  </si>
  <si>
    <t>0907/2007</t>
  </si>
  <si>
    <t>domov</t>
  </si>
  <si>
    <t>domov, Hostim 2</t>
  </si>
  <si>
    <t>3/5</t>
  </si>
  <si>
    <t>Domov pro seniory Jevišovice, příspěvková organizace</t>
  </si>
  <si>
    <t>JM_016</t>
  </si>
  <si>
    <t>OTNA 400/0,63</t>
  </si>
  <si>
    <t>LTI 1700/0,44</t>
  </si>
  <si>
    <t>Hovil 1700/0,3</t>
  </si>
  <si>
    <t>BV-1306</t>
  </si>
  <si>
    <t>5331/2009</t>
  </si>
  <si>
    <t>6016/2010</t>
  </si>
  <si>
    <t>hlavní budova A</t>
  </si>
  <si>
    <t>vedlejší budova B</t>
  </si>
  <si>
    <t>Domov pro seniory Skalice, příspěvková organizace</t>
  </si>
  <si>
    <t>Brumov</t>
  </si>
  <si>
    <t>JM_046</t>
  </si>
  <si>
    <t>TOIV</t>
  </si>
  <si>
    <t>LTI 1250/0,50</t>
  </si>
  <si>
    <t>C</t>
  </si>
  <si>
    <t>budova B</t>
  </si>
  <si>
    <t>zámek</t>
  </si>
  <si>
    <t>budova A</t>
  </si>
  <si>
    <t>5/4</t>
  </si>
  <si>
    <t>Domov pro seniory Předklášteří, příspěvková organizace</t>
  </si>
  <si>
    <t>JM_080</t>
  </si>
  <si>
    <t xml:space="preserve"> VYMYSLICKÝ - VÝTAHY spol. s r.o.</t>
  </si>
  <si>
    <t>TOV1250/0,6</t>
  </si>
  <si>
    <t>HOV800/0,5</t>
  </si>
  <si>
    <t>4.podl. budově</t>
  </si>
  <si>
    <t>Domov Horizont, příspěvková organizace</t>
  </si>
  <si>
    <t>JM_142</t>
  </si>
  <si>
    <t>Schindler CZ, a.s.</t>
  </si>
  <si>
    <t>LTNA 1600</t>
  </si>
  <si>
    <t>S3100</t>
  </si>
  <si>
    <t>DOAN</t>
  </si>
  <si>
    <t>budova C</t>
  </si>
  <si>
    <t>budova školy</t>
  </si>
  <si>
    <t>budova D</t>
  </si>
  <si>
    <t>Sociální služby Šebetov, příspěvková organizace</t>
  </si>
  <si>
    <t>JM_157</t>
  </si>
  <si>
    <t>Vertikalkomp s.r.o.</t>
  </si>
  <si>
    <t>OPP V. Meziříčí</t>
  </si>
  <si>
    <t>LHV 1000</t>
  </si>
  <si>
    <t>A-OL 1000</t>
  </si>
  <si>
    <t>OTVI 1000</t>
  </si>
  <si>
    <t>pavilon</t>
  </si>
  <si>
    <t>4/5</t>
  </si>
  <si>
    <t>Domov Božice, příspěvková organizace</t>
  </si>
  <si>
    <t>JM_173</t>
  </si>
  <si>
    <t>OTIS, a.s.</t>
  </si>
  <si>
    <t>EL16812D</t>
  </si>
  <si>
    <t>VO015</t>
  </si>
  <si>
    <t>C5KE2044</t>
  </si>
  <si>
    <t>015/2001</t>
  </si>
  <si>
    <t>hlavní budova</t>
  </si>
  <si>
    <t>SENIOR centrum Blansko, příspěvková organizace</t>
  </si>
  <si>
    <t>JM_178</t>
  </si>
  <si>
    <t>BV BRUMOVICE VÝTAHY s.r.o.
OTIS, a.s.</t>
  </si>
  <si>
    <t>OH 630</t>
  </si>
  <si>
    <t>LTDA1000</t>
  </si>
  <si>
    <t>GEN2Pewer 1600</t>
  </si>
  <si>
    <t>2002 / 2016</t>
  </si>
  <si>
    <t>C5KEF626</t>
  </si>
  <si>
    <t xml:space="preserve"> budova/kuchyň</t>
  </si>
  <si>
    <t>budova</t>
  </si>
  <si>
    <t>budova/přístavba</t>
  </si>
  <si>
    <t>Sociální služby Vyškov, příspěvková organizace</t>
  </si>
  <si>
    <t>KONE, a.s.</t>
  </si>
  <si>
    <t>VÝTAHY - Slavík spol. s r.o.</t>
  </si>
  <si>
    <t>JM_184</t>
  </si>
  <si>
    <t>A 10</t>
  </si>
  <si>
    <t>PW 24/10-19</t>
  </si>
  <si>
    <t>OHV</t>
  </si>
  <si>
    <t>NGS 660/0,18</t>
  </si>
  <si>
    <t>MBV 100</t>
  </si>
  <si>
    <t>697/ 981615</t>
  </si>
  <si>
    <t>597/ 981616</t>
  </si>
  <si>
    <t>oddělení A Polní 1-3</t>
  </si>
  <si>
    <t>oddělení B Polní 1-3</t>
  </si>
  <si>
    <t>přístavba B Polní 1-3</t>
  </si>
  <si>
    <t>přístavba A Polní 1-3</t>
  </si>
  <si>
    <t>oddělení C Polní 1-3</t>
  </si>
  <si>
    <t>kuchyně Polní 1-3</t>
  </si>
  <si>
    <t>S - centrum Hodonín, příspěvková organizace</t>
  </si>
  <si>
    <t>JM_207</t>
  </si>
  <si>
    <t>H 630/0,63</t>
  </si>
  <si>
    <t>H 1600/0,63</t>
  </si>
  <si>
    <t>H 1600/0,3</t>
  </si>
  <si>
    <t>C 100/0,36</t>
  </si>
  <si>
    <t>elektrický</t>
  </si>
  <si>
    <t>Domov pro seniory Zastávka, příspěvková organizace</t>
  </si>
  <si>
    <t>JM_229</t>
  </si>
  <si>
    <t>OTIS 1000</t>
  </si>
  <si>
    <t>HGS 500</t>
  </si>
  <si>
    <t>PW13/10-19</t>
  </si>
  <si>
    <t>PW21/10-19</t>
  </si>
  <si>
    <t>C5KE9564</t>
  </si>
  <si>
    <t>C5KE9565</t>
  </si>
  <si>
    <t>25-8-40319</t>
  </si>
  <si>
    <t>25-8-40320</t>
  </si>
  <si>
    <t>kuchyňský blok budova A</t>
  </si>
  <si>
    <t>Domov pro seniory Bažantnice, příspěvková organizace</t>
  </si>
  <si>
    <t>JM_236</t>
  </si>
  <si>
    <t>TREBILIFT s.r.o.</t>
  </si>
  <si>
    <t>Transporta Břeclav</t>
  </si>
  <si>
    <t>BOV 320/063</t>
  </si>
  <si>
    <t>A1-L LT 500</t>
  </si>
  <si>
    <t>BM 100</t>
  </si>
  <si>
    <t>5693/2009</t>
  </si>
  <si>
    <t>15-8-80039</t>
  </si>
  <si>
    <t>nezjištěno</t>
  </si>
  <si>
    <t>kuchyň</t>
  </si>
  <si>
    <t>9/9</t>
  </si>
  <si>
    <t>Zelený dům pohody, příspěvková organizace</t>
  </si>
  <si>
    <t>JM_239</t>
  </si>
  <si>
    <t>Jakos Huštěnovice</t>
  </si>
  <si>
    <t>E line EH08812D</t>
  </si>
  <si>
    <t>SKG100/0,27</t>
  </si>
  <si>
    <t>C5NE 3225</t>
  </si>
  <si>
    <t>C5NE3226</t>
  </si>
  <si>
    <t>pravé křídlo budovy</t>
  </si>
  <si>
    <t>Domov pro seniory Sokolnice, příspěvková organizace</t>
  </si>
  <si>
    <t>JM_267</t>
  </si>
  <si>
    <t>ZITTA-výtahy s.r.o.</t>
  </si>
  <si>
    <t>M-10-74</t>
  </si>
  <si>
    <t>7165/2012</t>
  </si>
  <si>
    <t>ve dvoře na hlavní budově</t>
  </si>
  <si>
    <t>v hlavní budově</t>
  </si>
  <si>
    <t>** Cena za 1 hodinu poskytování servisních činností a služeb nezahrnutých v měsíčním paušálu bude účastníkem zadávacího řízení stanovena s ohledem na předpokládaný počet hodin poskytování těchto služeb za dobu trvání veřejné zakázky, přičemž nesmí překročit maximální částku ve výši 310,- Kč bez DPH.</t>
  </si>
  <si>
    <r>
      <t xml:space="preserve">Měsíčí paušál
v Kč bez DPH
za 1 měsíc / 1 výtah*
</t>
    </r>
    <r>
      <rPr>
        <b/>
        <i/>
        <u/>
        <sz val="11"/>
        <color rgb="FFFF0000"/>
        <rFont val="Calibri"/>
        <family val="2"/>
        <charset val="238"/>
        <scheme val="minor"/>
      </rPr>
      <t>DOPLNÍ ÚČASTNÍK</t>
    </r>
  </si>
  <si>
    <t>* Měsíční paušál za servis 1 výtahu za 1 kalendářní měsíc bude účastníkem zadávacího řízení stanoven s ohledem na parametry výtahu, požadovaný rozsahu servisu výtahů a předpokládanou dobu poskytování servisu výtahu, přičemž nesmí překročit maximální částku uvedenou u příslušného výtahu ve sloupci Q.</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</si>
</sst>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0.00\ &quot;Kč&quot;"/>
  </numFmts>
  <fonts count="18" x14ac:knownFonts="1">
    <font>
      <sz val="11"/>
      <color theme="1"/>
      <name val="Calibri"/>
      <family val="2"/>
      <charset val="238"/>
      <scheme val="minor"/>
    </font>
    <font>
      <b/>
      <sz val="10"/>
      <name val="Times New Roman"/>
      <family val="1"/>
      <charset val="238"/>
    </font>
    <font>
      <sz val="10"/>
      <name val="Times New Roman"/>
      <family val="1"/>
      <charset val="238"/>
    </font>
    <font>
      <sz val="11"/>
      <color theme="1"/>
      <name val="Calibri"/>
      <family val="2"/>
      <charset val="238"/>
      <scheme val="minor"/>
    </font>
    <font>
      <b/>
      <sz val="11"/>
      <name val="Times New Roman"/>
      <family val="1"/>
      <charset val="238"/>
    </font>
    <font>
      <i/>
      <sz val="11"/>
      <color theme="1"/>
      <name val="Calibri"/>
      <family val="2"/>
      <charset val="238"/>
      <scheme val="minor"/>
    </font>
    <font>
      <b/>
      <sz val="16"/>
      <name val="Calibri"/>
      <family val="2"/>
      <charset val="238"/>
      <scheme val="minor"/>
    </font>
    <font>
      <b/>
      <sz val="14"/>
      <name val="Calibri"/>
      <family val="2"/>
      <charset val="238"/>
      <scheme val="minor"/>
    </font>
    <font>
      <b/>
      <sz val="11"/>
      <name val="Calibri"/>
      <family val="2"/>
      <charset val="238"/>
      <scheme val="minor"/>
    </font>
    <font>
      <b/>
      <sz val="11"/>
      <color rgb="FFFF0000"/>
      <name val="Calibri"/>
      <family val="2"/>
      <charset val="238"/>
      <scheme val="minor"/>
    </font>
    <font>
      <sz val="11"/>
      <name val="Calibri"/>
      <family val="2"/>
      <charset val="238"/>
      <scheme val="minor"/>
    </font>
    <font>
      <b/>
      <i/>
      <sz val="16"/>
      <name val="Calibri"/>
      <family val="2"/>
      <charset val="238"/>
      <scheme val="minor"/>
    </font>
    <font>
      <b/>
      <i/>
      <sz val="11"/>
      <name val="Calibri"/>
      <family val="2"/>
      <charset val="238"/>
      <scheme val="minor"/>
    </font>
    <font>
      <b/>
      <u/>
      <sz val="11"/>
      <name val="Calibri"/>
      <family val="2"/>
      <charset val="238"/>
      <scheme val="minor"/>
    </font>
    <font>
      <i/>
      <sz val="11"/>
      <name val="Calibri"/>
      <family val="2"/>
      <charset val="238"/>
      <scheme val="minor"/>
    </font>
    <font>
      <b/>
      <i/>
      <u/>
      <sz val="11"/>
      <color rgb="FFFF0000"/>
      <name val="Calibri"/>
      <family val="2"/>
      <charset val="238"/>
      <scheme val="minor"/>
    </font>
    <font>
      <b/>
      <i/>
      <sz val="11"/>
      <color rgb="FFFF0000"/>
      <name val="Calibri"/>
      <family val="2"/>
      <charset val="238"/>
      <scheme val="minor"/>
    </font>
    <font>
      <b/>
      <sz val="11"/>
      <color rgb="FFC00000"/>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style="thin">
        <color theme="0"/>
      </top>
      <bottom style="medium">
        <color indexed="64"/>
      </bottom>
      <diagonal/>
    </border>
    <border>
      <left/>
      <right/>
      <top style="thin">
        <color theme="0"/>
      </top>
      <bottom style="medium">
        <color indexed="64"/>
      </bottom>
      <diagonal/>
    </border>
    <border>
      <left/>
      <right style="thin">
        <color theme="0"/>
      </right>
      <top style="thin">
        <color theme="0"/>
      </top>
      <bottom style="medium">
        <color indexed="64"/>
      </bottom>
      <diagonal/>
    </border>
    <border>
      <left style="thin">
        <color indexed="64"/>
      </left>
      <right/>
      <top/>
      <bottom/>
      <diagonal/>
    </border>
  </borders>
  <cellStyleXfs count="3">
    <xf numFmtId="0" fontId="0" fillId="0" borderId="0"/>
    <xf numFmtId="44" fontId="3" fillId="0" borderId="0" applyFont="0" applyFill="0" applyBorder="0" applyAlignment="0" applyProtection="0"/>
    <xf numFmtId="44" fontId="3" fillId="0" borderId="0" applyFont="0" applyFill="0" applyBorder="0" applyAlignment="0" applyProtection="0"/>
  </cellStyleXfs>
  <cellXfs count="128">
    <xf numFmtId="0" fontId="0" fillId="0" borderId="0" xfId="0"/>
    <xf numFmtId="0" fontId="2" fillId="0" borderId="0" xfId="0" applyFont="1" applyProtection="1"/>
    <xf numFmtId="164" fontId="4" fillId="0" borderId="0" xfId="1" applyNumberFormat="1" applyFont="1" applyAlignment="1" applyProtection="1">
      <alignment horizontal="center"/>
    </xf>
    <xf numFmtId="0" fontId="2" fillId="0" borderId="0" xfId="0" applyFont="1" applyAlignment="1" applyProtection="1">
      <alignment horizontal="center"/>
    </xf>
    <xf numFmtId="0" fontId="1" fillId="0" borderId="0" xfId="0" applyFont="1" applyAlignment="1" applyProtection="1">
      <alignment horizontal="center"/>
    </xf>
    <xf numFmtId="0" fontId="10" fillId="3" borderId="1"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164" fontId="5" fillId="5" borderId="1" xfId="0" applyNumberFormat="1" applyFont="1" applyFill="1" applyBorder="1" applyAlignment="1" applyProtection="1">
      <alignment horizontal="center" vertical="center" wrapText="1"/>
      <protection locked="0"/>
    </xf>
    <xf numFmtId="164" fontId="5" fillId="5" borderId="2" xfId="0" applyNumberFormat="1" applyFont="1" applyFill="1" applyBorder="1" applyAlignment="1" applyProtection="1">
      <alignment horizontal="center" vertical="center" wrapText="1"/>
      <protection locked="0"/>
    </xf>
    <xf numFmtId="164" fontId="5" fillId="5" borderId="5" xfId="0" applyNumberFormat="1" applyFont="1" applyFill="1" applyBorder="1" applyAlignment="1" applyProtection="1">
      <alignment horizontal="center" vertical="center" wrapText="1"/>
      <protection locked="0"/>
    </xf>
    <xf numFmtId="164" fontId="5" fillId="5" borderId="8" xfId="0" applyNumberFormat="1"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xf>
    <xf numFmtId="164" fontId="12" fillId="2" borderId="2" xfId="0" applyNumberFormat="1" applyFont="1" applyFill="1" applyBorder="1" applyAlignment="1" applyProtection="1">
      <alignment horizontal="center" vertical="center" wrapText="1"/>
    </xf>
    <xf numFmtId="164" fontId="12" fillId="3" borderId="1" xfId="0" applyNumberFormat="1" applyFont="1" applyFill="1" applyBorder="1" applyAlignment="1" applyProtection="1">
      <alignment horizontal="center" vertical="center" wrapText="1"/>
    </xf>
    <xf numFmtId="164" fontId="12" fillId="2" borderId="1" xfId="0" applyNumberFormat="1" applyFont="1" applyFill="1" applyBorder="1" applyAlignment="1" applyProtection="1">
      <alignment horizontal="center" vertical="center" wrapText="1"/>
    </xf>
    <xf numFmtId="164" fontId="12" fillId="3" borderId="5" xfId="0" applyNumberFormat="1" applyFont="1" applyFill="1" applyBorder="1" applyAlignment="1" applyProtection="1">
      <alignment horizontal="center" vertical="center" wrapText="1"/>
    </xf>
    <xf numFmtId="164" fontId="12" fillId="2" borderId="5" xfId="0" applyNumberFormat="1" applyFont="1" applyFill="1" applyBorder="1" applyAlignment="1" applyProtection="1">
      <alignment horizontal="center" vertical="center" wrapText="1"/>
    </xf>
    <xf numFmtId="164" fontId="12" fillId="3" borderId="2" xfId="0" applyNumberFormat="1" applyFont="1" applyFill="1" applyBorder="1" applyAlignment="1" applyProtection="1">
      <alignment horizontal="center" vertical="center" wrapText="1"/>
    </xf>
    <xf numFmtId="164" fontId="12" fillId="3" borderId="8" xfId="0" applyNumberFormat="1" applyFont="1" applyFill="1" applyBorder="1" applyAlignment="1" applyProtection="1">
      <alignment horizontal="center" vertical="center" wrapText="1"/>
    </xf>
    <xf numFmtId="164" fontId="12" fillId="2" borderId="8"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14" fontId="17" fillId="0" borderId="1" xfId="0" applyNumberFormat="1"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xf>
    <xf numFmtId="0" fontId="10"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49" fontId="10" fillId="0" borderId="5" xfId="0" applyNumberFormat="1" applyFont="1" applyFill="1" applyBorder="1" applyAlignment="1" applyProtection="1">
      <alignment horizontal="center" vertical="center" wrapText="1"/>
    </xf>
    <xf numFmtId="14" fontId="17" fillId="0" borderId="5" xfId="0" applyNumberFormat="1" applyFont="1" applyFill="1" applyBorder="1" applyAlignment="1" applyProtection="1">
      <alignment horizontal="center" vertical="center" wrapText="1"/>
    </xf>
    <xf numFmtId="3" fontId="17" fillId="0" borderId="5" xfId="0" applyNumberFormat="1" applyFont="1" applyFill="1" applyBorder="1" applyAlignment="1" applyProtection="1">
      <alignment horizontal="center" vertical="center"/>
    </xf>
    <xf numFmtId="3" fontId="17" fillId="0" borderId="8" xfId="0"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64" fontId="17" fillId="0" borderId="1" xfId="0" applyNumberFormat="1" applyFont="1" applyFill="1" applyBorder="1" applyAlignment="1" applyProtection="1">
      <alignment horizontal="center" vertical="center"/>
    </xf>
    <xf numFmtId="164" fontId="17" fillId="0" borderId="5" xfId="0" applyNumberFormat="1" applyFont="1" applyFill="1" applyBorder="1" applyAlignment="1" applyProtection="1">
      <alignment horizontal="center" vertical="center"/>
    </xf>
    <xf numFmtId="14" fontId="17" fillId="3" borderId="1" xfId="0" applyNumberFormat="1" applyFont="1" applyFill="1" applyBorder="1" applyAlignment="1" applyProtection="1">
      <alignment horizontal="center" vertical="center" wrapText="1"/>
    </xf>
    <xf numFmtId="3" fontId="17" fillId="3" borderId="2" xfId="0" applyNumberFormat="1" applyFont="1" applyFill="1" applyBorder="1" applyAlignment="1" applyProtection="1">
      <alignment horizontal="center" vertical="center"/>
    </xf>
    <xf numFmtId="164" fontId="17" fillId="3" borderId="1" xfId="0" applyNumberFormat="1" applyFont="1" applyFill="1" applyBorder="1" applyAlignment="1" applyProtection="1">
      <alignment horizontal="center" vertical="center"/>
    </xf>
    <xf numFmtId="14" fontId="17" fillId="3" borderId="5" xfId="0" applyNumberFormat="1" applyFont="1" applyFill="1" applyBorder="1" applyAlignment="1" applyProtection="1">
      <alignment horizontal="center" vertical="center" wrapText="1"/>
    </xf>
    <xf numFmtId="3" fontId="17" fillId="3" borderId="10" xfId="0" applyNumberFormat="1" applyFont="1" applyFill="1" applyBorder="1" applyAlignment="1" applyProtection="1">
      <alignment horizontal="center" vertical="center"/>
    </xf>
    <xf numFmtId="164" fontId="17" fillId="3" borderId="5" xfId="0" applyNumberFormat="1" applyFont="1" applyFill="1" applyBorder="1" applyAlignment="1" applyProtection="1">
      <alignment horizontal="center" vertical="center"/>
    </xf>
    <xf numFmtId="3" fontId="17" fillId="3" borderId="1" xfId="0" applyNumberFormat="1" applyFont="1" applyFill="1" applyBorder="1" applyAlignment="1" applyProtection="1">
      <alignment horizontal="center" vertical="center"/>
    </xf>
    <xf numFmtId="3" fontId="17" fillId="3" borderId="5" xfId="0" applyNumberFormat="1" applyFont="1" applyFill="1" applyBorder="1" applyAlignment="1" applyProtection="1">
      <alignment horizontal="center" vertical="center"/>
    </xf>
    <xf numFmtId="49" fontId="10" fillId="3" borderId="5" xfId="0" applyNumberFormat="1"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49" fontId="0" fillId="0" borderId="8" xfId="0" applyNumberFormat="1" applyFont="1" applyFill="1" applyBorder="1" applyAlignment="1" applyProtection="1">
      <alignment horizontal="center" vertical="center" wrapText="1"/>
    </xf>
    <xf numFmtId="14" fontId="17" fillId="0" borderId="8" xfId="0" applyNumberFormat="1" applyFont="1" applyFill="1" applyBorder="1" applyAlignment="1" applyProtection="1">
      <alignment horizontal="center" vertical="center" wrapText="1"/>
    </xf>
    <xf numFmtId="164" fontId="17" fillId="0" borderId="8" xfId="0" applyNumberFormat="1" applyFont="1" applyFill="1" applyBorder="1" applyAlignment="1" applyProtection="1">
      <alignment horizontal="center" vertical="center"/>
    </xf>
    <xf numFmtId="0" fontId="10" fillId="0" borderId="2" xfId="0" applyFont="1" applyFill="1" applyBorder="1" applyAlignment="1" applyProtection="1">
      <alignment horizontal="center" vertical="center" wrapText="1"/>
    </xf>
    <xf numFmtId="14" fontId="17" fillId="4" borderId="1" xfId="0" applyNumberFormat="1"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wrapText="1"/>
    </xf>
    <xf numFmtId="0" fontId="10" fillId="4" borderId="8"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2" fillId="0" borderId="26" xfId="0" applyFont="1" applyBorder="1" applyProtection="1"/>
    <xf numFmtId="0" fontId="8" fillId="0" borderId="2" xfId="0" applyFont="1" applyFill="1" applyBorder="1" applyAlignment="1" applyProtection="1">
      <alignment horizontal="center" vertical="center" wrapText="1"/>
    </xf>
    <xf numFmtId="14" fontId="17" fillId="0" borderId="2" xfId="0" applyNumberFormat="1" applyFont="1" applyFill="1" applyBorder="1" applyAlignment="1" applyProtection="1">
      <alignment horizontal="center" vertical="center" wrapText="1"/>
    </xf>
    <xf numFmtId="3" fontId="17" fillId="0" borderId="2" xfId="0" applyNumberFormat="1" applyFont="1" applyFill="1" applyBorder="1" applyAlignment="1" applyProtection="1">
      <alignment horizontal="center" vertical="center"/>
    </xf>
    <xf numFmtId="164" fontId="17" fillId="0" borderId="2" xfId="0" applyNumberFormat="1" applyFont="1" applyFill="1" applyBorder="1" applyAlignment="1" applyProtection="1">
      <alignment horizontal="center" vertical="center"/>
    </xf>
    <xf numFmtId="164" fontId="12" fillId="3" borderId="34" xfId="0" applyNumberFormat="1"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0" fillId="0" borderId="21" xfId="0" applyBorder="1" applyAlignment="1">
      <alignment horizontal="center" vertical="center" wrapText="1"/>
    </xf>
    <xf numFmtId="0" fontId="6" fillId="2" borderId="13" xfId="0" applyFont="1" applyFill="1" applyBorder="1" applyAlignment="1" applyProtection="1">
      <alignment horizontal="left" vertical="center" wrapText="1"/>
    </xf>
    <xf numFmtId="0" fontId="0" fillId="0" borderId="14" xfId="0" applyBorder="1" applyAlignment="1"/>
    <xf numFmtId="0" fontId="0" fillId="0" borderId="15" xfId="0" applyBorder="1" applyAlignment="1"/>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164" fontId="9" fillId="2" borderId="9" xfId="1" applyNumberFormat="1" applyFont="1" applyFill="1" applyBorder="1" applyAlignment="1" applyProtection="1">
      <alignment horizontal="center" vertical="center" wrapText="1"/>
    </xf>
    <xf numFmtId="164" fontId="9" fillId="2" borderId="10" xfId="1" applyNumberFormat="1" applyFont="1" applyFill="1" applyBorder="1" applyAlignment="1" applyProtection="1">
      <alignment horizontal="center" vertical="center" wrapText="1"/>
    </xf>
    <xf numFmtId="164" fontId="11" fillId="2" borderId="14" xfId="0" applyNumberFormat="1" applyFont="1" applyFill="1" applyBorder="1" applyAlignment="1" applyProtection="1">
      <alignment horizontal="center" vertical="center" wrapText="1"/>
    </xf>
    <xf numFmtId="164" fontId="11" fillId="2" borderId="15" xfId="0" applyNumberFormat="1"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25" xfId="0" applyFont="1" applyFill="1" applyBorder="1" applyAlignment="1" applyProtection="1">
      <alignment horizontal="center" vertical="center" wrapText="1"/>
    </xf>
    <xf numFmtId="0" fontId="7" fillId="0" borderId="27"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29" xfId="0" applyFont="1" applyBorder="1" applyAlignment="1" applyProtection="1">
      <alignment horizontal="center" vertical="center"/>
    </xf>
    <xf numFmtId="0" fontId="6" fillId="4" borderId="30" xfId="0" applyFont="1" applyFill="1" applyBorder="1" applyAlignment="1" applyProtection="1">
      <alignment horizontal="center"/>
    </xf>
    <xf numFmtId="0" fontId="0" fillId="0" borderId="30" xfId="0" applyBorder="1" applyAlignment="1">
      <alignment horizontal="center"/>
    </xf>
    <xf numFmtId="0" fontId="6" fillId="0" borderId="28" xfId="0" applyFont="1" applyBorder="1" applyAlignment="1" applyProtection="1">
      <alignment horizontal="center" vertical="center"/>
    </xf>
    <xf numFmtId="0" fontId="0" fillId="0" borderId="28" xfId="0" applyBorder="1" applyAlignment="1"/>
    <xf numFmtId="0" fontId="0" fillId="0" borderId="29" xfId="0" applyBorder="1" applyAlignment="1"/>
    <xf numFmtId="0" fontId="6" fillId="0" borderId="27" xfId="0" applyFont="1" applyBorder="1" applyAlignment="1" applyProtection="1">
      <alignment horizontal="center" vertical="center"/>
    </xf>
    <xf numFmtId="0" fontId="2" fillId="4" borderId="31" xfId="0" applyFont="1" applyFill="1" applyBorder="1" applyAlignment="1" applyProtection="1"/>
    <xf numFmtId="0" fontId="0" fillId="0" borderId="32" xfId="0" applyBorder="1" applyAlignment="1"/>
    <xf numFmtId="0" fontId="0" fillId="0" borderId="33" xfId="0" applyBorder="1" applyAlignment="1"/>
    <xf numFmtId="0" fontId="6" fillId="0" borderId="29" xfId="0" applyFont="1" applyBorder="1" applyAlignment="1" applyProtection="1">
      <alignment horizontal="center" vertical="center"/>
    </xf>
    <xf numFmtId="0" fontId="10" fillId="0" borderId="0" xfId="0" applyFont="1" applyBorder="1" applyAlignment="1" applyProtection="1">
      <alignment horizontal="left" vertical="center"/>
    </xf>
    <xf numFmtId="0" fontId="0" fillId="0" borderId="0" xfId="0" applyAlignment="1"/>
    <xf numFmtId="0" fontId="6" fillId="0" borderId="0" xfId="0" applyFont="1" applyBorder="1" applyAlignment="1" applyProtection="1">
      <alignment horizontal="center" vertical="center"/>
    </xf>
    <xf numFmtId="0" fontId="0" fillId="0" borderId="0" xfId="0" applyAlignment="1">
      <alignment horizontal="center"/>
    </xf>
    <xf numFmtId="0" fontId="2" fillId="0" borderId="0" xfId="0" applyFont="1" applyAlignment="1" applyProtection="1"/>
    <xf numFmtId="0" fontId="2" fillId="0" borderId="23" xfId="0" applyFont="1" applyBorder="1" applyAlignment="1" applyProtection="1"/>
    <xf numFmtId="0" fontId="0" fillId="0" borderId="23" xfId="0" applyBorder="1" applyAlignment="1"/>
    <xf numFmtId="0" fontId="8" fillId="2" borderId="11" xfId="0" applyFont="1" applyFill="1" applyBorder="1" applyAlignment="1" applyProtection="1">
      <alignment horizontal="center" vertical="center" wrapText="1"/>
    </xf>
    <xf numFmtId="0" fontId="0" fillId="0" borderId="16" xfId="0" applyBorder="1" applyAlignment="1"/>
    <xf numFmtId="0" fontId="0" fillId="0" borderId="6" xfId="0" applyBorder="1" applyAlignment="1"/>
    <xf numFmtId="164" fontId="12" fillId="6" borderId="12" xfId="1" applyNumberFormat="1" applyFont="1" applyFill="1" applyBorder="1" applyAlignment="1" applyProtection="1">
      <alignment horizontal="center" vertical="center" wrapText="1"/>
      <protection locked="0"/>
    </xf>
    <xf numFmtId="0" fontId="10" fillId="0" borderId="0" xfId="0" applyFont="1" applyBorder="1" applyAlignment="1" applyProtection="1">
      <alignment horizontal="left" vertical="center" wrapText="1"/>
    </xf>
    <xf numFmtId="0" fontId="8" fillId="2" borderId="16"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164" fontId="12" fillId="2" borderId="12" xfId="1" applyNumberFormat="1" applyFont="1" applyFill="1" applyBorder="1" applyAlignment="1" applyProtection="1">
      <alignment horizontal="center" vertical="center" wrapText="1"/>
    </xf>
    <xf numFmtId="164" fontId="12" fillId="2" borderId="17" xfId="1" applyNumberFormat="1" applyFont="1" applyFill="1" applyBorder="1" applyAlignment="1" applyProtection="1">
      <alignment horizontal="center" vertical="center" wrapText="1"/>
    </xf>
    <xf numFmtId="164" fontId="12" fillId="2" borderId="19" xfId="1" applyNumberFormat="1"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164" fontId="8" fillId="0" borderId="5" xfId="0" applyNumberFormat="1" applyFont="1" applyBorder="1" applyAlignment="1" applyProtection="1">
      <alignment horizontal="center" vertical="center"/>
    </xf>
    <xf numFmtId="0" fontId="8" fillId="0" borderId="5" xfId="0" applyFont="1" applyBorder="1" applyAlignment="1" applyProtection="1">
      <alignment horizontal="center" vertical="center"/>
    </xf>
    <xf numFmtId="0" fontId="8" fillId="2" borderId="22"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12" xfId="0" applyFont="1" applyFill="1" applyBorder="1" applyAlignment="1" applyProtection="1">
      <alignment horizontal="center" vertical="center" wrapText="1"/>
    </xf>
    <xf numFmtId="0" fontId="8" fillId="4" borderId="17"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xf numFmtId="0" fontId="10" fillId="0" borderId="0" xfId="0" applyFont="1" applyFill="1" applyBorder="1" applyAlignment="1" applyProtection="1">
      <alignment horizontal="left" vertical="center" wrapText="1"/>
    </xf>
    <xf numFmtId="0" fontId="6" fillId="2" borderId="13" xfId="0" applyFont="1" applyFill="1" applyBorder="1" applyAlignment="1" applyProtection="1">
      <alignment horizontal="left" vertical="center"/>
    </xf>
    <xf numFmtId="164" fontId="11" fillId="4" borderId="13" xfId="1" applyNumberFormat="1" applyFont="1" applyFill="1" applyBorder="1" applyAlignment="1" applyProtection="1">
      <alignment horizontal="center" vertical="center"/>
    </xf>
    <xf numFmtId="0" fontId="14" fillId="0" borderId="0" xfId="0" applyFont="1" applyFill="1" applyAlignment="1" applyProtection="1">
      <alignment horizontal="left" vertical="center" wrapText="1"/>
    </xf>
    <xf numFmtId="0" fontId="0" fillId="0" borderId="17" xfId="0" applyBorder="1" applyAlignment="1" applyProtection="1">
      <protection locked="0"/>
    </xf>
    <xf numFmtId="0" fontId="0" fillId="0" borderId="7" xfId="0" applyBorder="1" applyAlignment="1" applyProtection="1">
      <protection locked="0"/>
    </xf>
  </cellXfs>
  <cellStyles count="3">
    <cellStyle name="Měna" xfId="1" builtinId="4"/>
    <cellStyle name="Měna 2" xfId="2"/>
    <cellStyle name="Normální"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fgColor rgb="FFFFC7CE"/>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9C0006"/>
      <color rgb="FFFFC7CE"/>
      <color rgb="FF00CC66"/>
      <color rgb="FFC6EFCE"/>
      <color rgb="FF006100"/>
      <color rgb="FFC5D9F1"/>
      <color rgb="FF9EE270"/>
      <color rgb="FF006600"/>
      <color rgb="FF339933"/>
      <color rgb="FFF17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TAK%20(AK%20FIALA)%20dokumenty/CEJIZA/3%20Rozpracovan&#225;%20zad&#225;vac&#237;%20&#345;&#237;zen&#237;/Servis%20a%20opravy%20v&#253;tah&#367;%20-%20za&#345;&#237;zen&#237;%20soci&#225;ln&#237;ch%20slu&#382;eb%202017%20-%202020%20(CESOVS0517)/Podklady/PODKLAD%20PRO%20Z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HRN_PO_ÚPRAVĚ"/>
    </sheetNames>
    <sheetDataSet>
      <sheetData sheetId="0">
        <row r="2">
          <cell r="B2" t="str">
            <v>Zámeček Střelice, příspěvková organizace</v>
          </cell>
        </row>
        <row r="3">
          <cell r="B3" t="str">
            <v>Zámeček Střelice, příspěvková organizace</v>
          </cell>
        </row>
        <row r="4">
          <cell r="B4" t="str">
            <v>Zámeček Střelice, příspěvková organizace</v>
          </cell>
        </row>
        <row r="5">
          <cell r="B5" t="str">
            <v>Zámeček Střelice, příspěvková organizace</v>
          </cell>
        </row>
        <row r="6">
          <cell r="B6" t="str">
            <v>Zámeček Střelice, příspěvková organizace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4"/>
  <sheetViews>
    <sheetView tabSelected="1" view="pageLayout" topLeftCell="A63" zoomScale="70" zoomScaleNormal="75" zoomScalePageLayoutView="70" workbookViewId="0">
      <selection activeCell="A72" sqref="A72:F72"/>
    </sheetView>
  </sheetViews>
  <sheetFormatPr defaultColWidth="9.85546875" defaultRowHeight="14.25" x14ac:dyDescent="0.2"/>
  <cols>
    <col min="1" max="1" width="9.85546875" style="1"/>
    <col min="2" max="2" width="17.5703125" style="4" customWidth="1"/>
    <col min="3" max="3" width="5.85546875" style="3" bestFit="1" customWidth="1"/>
    <col min="4" max="4" width="17.42578125" style="3" bestFit="1" customWidth="1"/>
    <col min="5" max="5" width="12" style="3" customWidth="1"/>
    <col min="6" max="6" width="12.42578125" style="3" customWidth="1"/>
    <col min="7" max="7" width="13.140625" style="3" customWidth="1"/>
    <col min="8" max="8" width="16.28515625" style="3" customWidth="1"/>
    <col min="9" max="9" width="15" style="3" customWidth="1"/>
    <col min="10" max="14" width="11.140625" style="3" customWidth="1"/>
    <col min="15" max="16" width="14.42578125" style="4" customWidth="1"/>
    <col min="17" max="17" width="16.5703125" style="2" customWidth="1"/>
    <col min="18" max="19" width="16.5703125" style="4" customWidth="1"/>
    <col min="20" max="20" width="21.85546875" style="4" customWidth="1"/>
    <col min="21" max="16384" width="9.85546875" style="1"/>
  </cols>
  <sheetData>
    <row r="1" spans="1:20" ht="22.5" customHeight="1" x14ac:dyDescent="0.35">
      <c r="A1" s="85" t="s">
        <v>61</v>
      </c>
      <c r="B1" s="86"/>
      <c r="C1" s="86"/>
      <c r="D1" s="86"/>
      <c r="E1" s="86"/>
      <c r="F1" s="86"/>
      <c r="G1" s="86"/>
      <c r="H1" s="86"/>
      <c r="I1" s="86"/>
      <c r="J1" s="86"/>
      <c r="K1" s="86"/>
      <c r="L1" s="86"/>
      <c r="M1" s="86"/>
      <c r="N1" s="86"/>
      <c r="O1" s="86"/>
      <c r="P1" s="86"/>
      <c r="Q1" s="86"/>
      <c r="R1" s="86"/>
      <c r="S1" s="86"/>
      <c r="T1" s="86"/>
    </row>
    <row r="2" spans="1:20" ht="22.5" customHeight="1" x14ac:dyDescent="0.2">
      <c r="A2" s="82" t="s">
        <v>30</v>
      </c>
      <c r="B2" s="83"/>
      <c r="C2" s="83"/>
      <c r="D2" s="83"/>
      <c r="E2" s="83"/>
      <c r="F2" s="83"/>
      <c r="G2" s="83"/>
      <c r="H2" s="83"/>
      <c r="I2" s="83"/>
      <c r="J2" s="83"/>
      <c r="K2" s="83"/>
      <c r="L2" s="83"/>
      <c r="M2" s="83"/>
      <c r="N2" s="83"/>
      <c r="O2" s="83"/>
      <c r="P2" s="83"/>
      <c r="Q2" s="83"/>
      <c r="R2" s="83"/>
      <c r="S2" s="83"/>
      <c r="T2" s="84"/>
    </row>
    <row r="3" spans="1:20" ht="22.5" customHeight="1" x14ac:dyDescent="0.25">
      <c r="A3" s="87" t="s">
        <v>48</v>
      </c>
      <c r="B3" s="88"/>
      <c r="C3" s="88"/>
      <c r="D3" s="88"/>
      <c r="E3" s="88"/>
      <c r="F3" s="88"/>
      <c r="G3" s="88"/>
      <c r="H3" s="88"/>
      <c r="I3" s="88"/>
      <c r="J3" s="88"/>
      <c r="K3" s="88"/>
      <c r="L3" s="88"/>
      <c r="M3" s="88"/>
      <c r="N3" s="88"/>
      <c r="O3" s="88"/>
      <c r="P3" s="88"/>
      <c r="Q3" s="88"/>
      <c r="R3" s="88"/>
      <c r="S3" s="88"/>
      <c r="T3" s="89"/>
    </row>
    <row r="4" spans="1:20" ht="22.5" customHeight="1" x14ac:dyDescent="0.2">
      <c r="A4" s="59"/>
      <c r="B4" s="87"/>
      <c r="C4" s="87"/>
      <c r="D4" s="87"/>
      <c r="E4" s="87"/>
      <c r="F4" s="87"/>
      <c r="G4" s="87"/>
      <c r="H4" s="87"/>
      <c r="I4" s="87"/>
      <c r="J4" s="87"/>
      <c r="K4" s="87"/>
      <c r="L4" s="87"/>
      <c r="M4" s="87"/>
      <c r="N4" s="87"/>
      <c r="O4" s="87"/>
      <c r="P4" s="87"/>
      <c r="Q4" s="87"/>
      <c r="R4" s="87"/>
      <c r="S4" s="87"/>
      <c r="T4" s="94"/>
    </row>
    <row r="5" spans="1:20" ht="22.5" customHeight="1" x14ac:dyDescent="0.25">
      <c r="A5" s="90" t="s">
        <v>46</v>
      </c>
      <c r="B5" s="88"/>
      <c r="C5" s="88"/>
      <c r="D5" s="88"/>
      <c r="E5" s="88"/>
      <c r="F5" s="88"/>
      <c r="G5" s="88"/>
      <c r="H5" s="88"/>
      <c r="I5" s="88"/>
      <c r="J5" s="88"/>
      <c r="K5" s="88"/>
      <c r="L5" s="88"/>
      <c r="M5" s="88"/>
      <c r="N5" s="88"/>
      <c r="O5" s="88"/>
      <c r="P5" s="88"/>
      <c r="Q5" s="88"/>
      <c r="R5" s="88"/>
      <c r="S5" s="88"/>
      <c r="T5" s="89"/>
    </row>
    <row r="6" spans="1:20" ht="22.5" customHeight="1" thickBot="1" x14ac:dyDescent="0.3">
      <c r="A6" s="91"/>
      <c r="B6" s="92"/>
      <c r="C6" s="92"/>
      <c r="D6" s="92"/>
      <c r="E6" s="92"/>
      <c r="F6" s="92"/>
      <c r="G6" s="92"/>
      <c r="H6" s="92"/>
      <c r="I6" s="92"/>
      <c r="J6" s="92"/>
      <c r="K6" s="92"/>
      <c r="L6" s="92"/>
      <c r="M6" s="92"/>
      <c r="N6" s="92"/>
      <c r="O6" s="92"/>
      <c r="P6" s="92"/>
      <c r="Q6" s="92"/>
      <c r="R6" s="92"/>
      <c r="S6" s="92"/>
      <c r="T6" s="93"/>
    </row>
    <row r="7" spans="1:20" ht="132" customHeight="1" x14ac:dyDescent="0.2">
      <c r="A7" s="65" t="s">
        <v>63</v>
      </c>
      <c r="B7" s="70" t="s">
        <v>62</v>
      </c>
      <c r="C7" s="70" t="s">
        <v>0</v>
      </c>
      <c r="D7" s="74" t="s">
        <v>1</v>
      </c>
      <c r="E7" s="74" t="s">
        <v>2</v>
      </c>
      <c r="F7" s="74" t="s">
        <v>3</v>
      </c>
      <c r="G7" s="74" t="s">
        <v>4</v>
      </c>
      <c r="H7" s="74" t="s">
        <v>5</v>
      </c>
      <c r="I7" s="74" t="s">
        <v>32</v>
      </c>
      <c r="J7" s="58" t="s">
        <v>6</v>
      </c>
      <c r="K7" s="58" t="s">
        <v>8</v>
      </c>
      <c r="L7" s="74" t="s">
        <v>31</v>
      </c>
      <c r="M7" s="74" t="s">
        <v>9</v>
      </c>
      <c r="N7" s="74" t="s">
        <v>10</v>
      </c>
      <c r="O7" s="72" t="s">
        <v>44</v>
      </c>
      <c r="P7" s="72" t="s">
        <v>34</v>
      </c>
      <c r="Q7" s="76" t="s">
        <v>50</v>
      </c>
      <c r="R7" s="74" t="s">
        <v>213</v>
      </c>
      <c r="S7" s="72" t="s">
        <v>51</v>
      </c>
      <c r="T7" s="80" t="s">
        <v>45</v>
      </c>
    </row>
    <row r="8" spans="1:20" ht="27.75" customHeight="1" thickBot="1" x14ac:dyDescent="0.25">
      <c r="A8" s="66"/>
      <c r="B8" s="71"/>
      <c r="C8" s="71"/>
      <c r="D8" s="75"/>
      <c r="E8" s="75"/>
      <c r="F8" s="75"/>
      <c r="G8" s="75"/>
      <c r="H8" s="75"/>
      <c r="I8" s="75"/>
      <c r="J8" s="57" t="s">
        <v>7</v>
      </c>
      <c r="K8" s="57" t="s">
        <v>7</v>
      </c>
      <c r="L8" s="75"/>
      <c r="M8" s="75"/>
      <c r="N8" s="75"/>
      <c r="O8" s="73"/>
      <c r="P8" s="73"/>
      <c r="Q8" s="77"/>
      <c r="R8" s="75"/>
      <c r="S8" s="73"/>
      <c r="T8" s="81"/>
    </row>
    <row r="9" spans="1:20" ht="45" x14ac:dyDescent="0.2">
      <c r="A9" s="60" t="s">
        <v>64</v>
      </c>
      <c r="B9" s="10" t="str">
        <f>[1]SOUHRN_PO_ÚPRAVĚ!B2</f>
        <v>Zámeček Střelice, příspěvková organizace</v>
      </c>
      <c r="C9" s="52" t="s">
        <v>11</v>
      </c>
      <c r="D9" s="52" t="s">
        <v>21</v>
      </c>
      <c r="E9" s="52" t="s">
        <v>20</v>
      </c>
      <c r="F9" s="52">
        <v>1990</v>
      </c>
      <c r="G9" s="52">
        <v>5780064</v>
      </c>
      <c r="H9" s="52" t="s">
        <v>71</v>
      </c>
      <c r="I9" s="52" t="s">
        <v>17</v>
      </c>
      <c r="J9" s="52" t="s">
        <v>15</v>
      </c>
      <c r="K9" s="52" t="s">
        <v>13</v>
      </c>
      <c r="L9" s="52" t="s">
        <v>14</v>
      </c>
      <c r="M9" s="52">
        <v>500</v>
      </c>
      <c r="N9" s="52" t="s">
        <v>37</v>
      </c>
      <c r="O9" s="61">
        <v>43070</v>
      </c>
      <c r="P9" s="62">
        <v>36</v>
      </c>
      <c r="Q9" s="63">
        <v>560</v>
      </c>
      <c r="R9" s="12">
        <v>0</v>
      </c>
      <c r="S9" s="64">
        <f>ROUND(R9,2)</f>
        <v>0</v>
      </c>
      <c r="T9" s="16">
        <f>S9*P9</f>
        <v>0</v>
      </c>
    </row>
    <row r="10" spans="1:20" ht="56.25" customHeight="1" x14ac:dyDescent="0.2">
      <c r="A10" s="25" t="s">
        <v>64</v>
      </c>
      <c r="B10" s="7" t="str">
        <f>[1]SOUHRN_PO_ÚPRAVĚ!B3</f>
        <v>Zámeček Střelice, příspěvková organizace</v>
      </c>
      <c r="C10" s="24" t="s">
        <v>22</v>
      </c>
      <c r="D10" s="24" t="s">
        <v>21</v>
      </c>
      <c r="E10" s="24" t="s">
        <v>20</v>
      </c>
      <c r="F10" s="24">
        <v>1990</v>
      </c>
      <c r="G10" s="24">
        <v>5780063</v>
      </c>
      <c r="H10" s="24" t="s">
        <v>72</v>
      </c>
      <c r="I10" s="24" t="s">
        <v>17</v>
      </c>
      <c r="J10" s="24" t="s">
        <v>15</v>
      </c>
      <c r="K10" s="24" t="s">
        <v>13</v>
      </c>
      <c r="L10" s="24" t="s">
        <v>14</v>
      </c>
      <c r="M10" s="24">
        <v>500</v>
      </c>
      <c r="N10" s="24" t="s">
        <v>41</v>
      </c>
      <c r="O10" s="26">
        <v>43070</v>
      </c>
      <c r="P10" s="27">
        <v>36</v>
      </c>
      <c r="Q10" s="36">
        <v>560</v>
      </c>
      <c r="R10" s="11">
        <v>0</v>
      </c>
      <c r="S10" s="17">
        <f t="shared" ref="S10:S15" si="0">ROUND(R10,2)</f>
        <v>0</v>
      </c>
      <c r="T10" s="18">
        <f t="shared" ref="T10:T64" si="1">S10*P10</f>
        <v>0</v>
      </c>
    </row>
    <row r="11" spans="1:20" ht="45" x14ac:dyDescent="0.2">
      <c r="A11" s="25" t="s">
        <v>64</v>
      </c>
      <c r="B11" s="7" t="str">
        <f>[1]SOUHRN_PO_ÚPRAVĚ!B4</f>
        <v>Zámeček Střelice, příspěvková organizace</v>
      </c>
      <c r="C11" s="24" t="s">
        <v>23</v>
      </c>
      <c r="D11" s="24" t="s">
        <v>65</v>
      </c>
      <c r="E11" s="24" t="s">
        <v>67</v>
      </c>
      <c r="F11" s="24">
        <v>2001</v>
      </c>
      <c r="G11" s="24">
        <v>601</v>
      </c>
      <c r="H11" s="24" t="s">
        <v>73</v>
      </c>
      <c r="I11" s="24" t="s">
        <v>16</v>
      </c>
      <c r="J11" s="24" t="s">
        <v>13</v>
      </c>
      <c r="K11" s="24" t="s">
        <v>13</v>
      </c>
      <c r="L11" s="24" t="s">
        <v>18</v>
      </c>
      <c r="M11" s="24">
        <v>300</v>
      </c>
      <c r="N11" s="24" t="s">
        <v>36</v>
      </c>
      <c r="O11" s="26">
        <v>43070</v>
      </c>
      <c r="P11" s="27">
        <v>36</v>
      </c>
      <c r="Q11" s="36">
        <v>1000</v>
      </c>
      <c r="R11" s="11">
        <v>0</v>
      </c>
      <c r="S11" s="17">
        <f t="shared" si="0"/>
        <v>0</v>
      </c>
      <c r="T11" s="18">
        <f t="shared" si="1"/>
        <v>0</v>
      </c>
    </row>
    <row r="12" spans="1:20" ht="45" x14ac:dyDescent="0.2">
      <c r="A12" s="25" t="s">
        <v>64</v>
      </c>
      <c r="B12" s="7" t="str">
        <f>[1]SOUHRN_PO_ÚPRAVĚ!B5</f>
        <v>Zámeček Střelice, příspěvková organizace</v>
      </c>
      <c r="C12" s="24" t="s">
        <v>26</v>
      </c>
      <c r="D12" s="24" t="s">
        <v>21</v>
      </c>
      <c r="E12" s="24" t="s">
        <v>68</v>
      </c>
      <c r="F12" s="24">
        <v>1990</v>
      </c>
      <c r="G12" s="24">
        <v>41800072</v>
      </c>
      <c r="H12" s="24" t="s">
        <v>74</v>
      </c>
      <c r="I12" s="24" t="s">
        <v>75</v>
      </c>
      <c r="J12" s="24" t="s">
        <v>13</v>
      </c>
      <c r="K12" s="24" t="s">
        <v>13</v>
      </c>
      <c r="L12" s="24" t="s">
        <v>14</v>
      </c>
      <c r="M12" s="24">
        <v>100</v>
      </c>
      <c r="N12" s="24" t="s">
        <v>41</v>
      </c>
      <c r="O12" s="26">
        <v>43070</v>
      </c>
      <c r="P12" s="27">
        <v>36</v>
      </c>
      <c r="Q12" s="36">
        <v>210</v>
      </c>
      <c r="R12" s="11">
        <v>0</v>
      </c>
      <c r="S12" s="17">
        <f>ROUND(R12,2)</f>
        <v>0</v>
      </c>
      <c r="T12" s="18">
        <f t="shared" si="1"/>
        <v>0</v>
      </c>
    </row>
    <row r="13" spans="1:20" ht="56.25" customHeight="1" thickBot="1" x14ac:dyDescent="0.25">
      <c r="A13" s="29" t="s">
        <v>64</v>
      </c>
      <c r="B13" s="15" t="str">
        <f>[1]SOUHRN_PO_ÚPRAVĚ!B6</f>
        <v>Zámeček Střelice, příspěvková organizace</v>
      </c>
      <c r="C13" s="28" t="s">
        <v>27</v>
      </c>
      <c r="D13" s="28" t="s">
        <v>66</v>
      </c>
      <c r="E13" s="28" t="s">
        <v>69</v>
      </c>
      <c r="F13" s="29">
        <v>2014</v>
      </c>
      <c r="G13" s="28" t="s">
        <v>70</v>
      </c>
      <c r="H13" s="28" t="s">
        <v>74</v>
      </c>
      <c r="I13" s="28" t="s">
        <v>16</v>
      </c>
      <c r="J13" s="28" t="s">
        <v>13</v>
      </c>
      <c r="K13" s="28" t="s">
        <v>13</v>
      </c>
      <c r="L13" s="28" t="s">
        <v>18</v>
      </c>
      <c r="M13" s="28">
        <v>450</v>
      </c>
      <c r="N13" s="30" t="s">
        <v>36</v>
      </c>
      <c r="O13" s="31">
        <v>43070</v>
      </c>
      <c r="P13" s="32">
        <v>36</v>
      </c>
      <c r="Q13" s="37">
        <v>830</v>
      </c>
      <c r="R13" s="13">
        <v>0</v>
      </c>
      <c r="S13" s="19">
        <f t="shared" si="0"/>
        <v>0</v>
      </c>
      <c r="T13" s="20">
        <f t="shared" si="1"/>
        <v>0</v>
      </c>
    </row>
    <row r="14" spans="1:20" ht="60" x14ac:dyDescent="0.2">
      <c r="A14" s="8" t="s">
        <v>77</v>
      </c>
      <c r="B14" s="8" t="s">
        <v>76</v>
      </c>
      <c r="C14" s="5" t="s">
        <v>11</v>
      </c>
      <c r="D14" s="5" t="s">
        <v>78</v>
      </c>
      <c r="E14" s="5" t="s">
        <v>80</v>
      </c>
      <c r="F14" s="5" t="s">
        <v>82</v>
      </c>
      <c r="G14" s="5" t="s">
        <v>83</v>
      </c>
      <c r="H14" s="5" t="s">
        <v>84</v>
      </c>
      <c r="I14" s="5" t="s">
        <v>17</v>
      </c>
      <c r="J14" s="5" t="s">
        <v>13</v>
      </c>
      <c r="K14" s="5" t="s">
        <v>15</v>
      </c>
      <c r="L14" s="5" t="s">
        <v>14</v>
      </c>
      <c r="M14" s="5">
        <v>1650</v>
      </c>
      <c r="N14" s="5" t="s">
        <v>86</v>
      </c>
      <c r="O14" s="38">
        <v>43070</v>
      </c>
      <c r="P14" s="39">
        <v>36</v>
      </c>
      <c r="Q14" s="40">
        <v>1000</v>
      </c>
      <c r="R14" s="12">
        <v>0</v>
      </c>
      <c r="S14" s="21">
        <f t="shared" si="0"/>
        <v>0</v>
      </c>
      <c r="T14" s="16">
        <f t="shared" si="1"/>
        <v>0</v>
      </c>
    </row>
    <row r="15" spans="1:20" ht="60.75" thickBot="1" x14ac:dyDescent="0.25">
      <c r="A15" s="9" t="s">
        <v>77</v>
      </c>
      <c r="B15" s="9" t="s">
        <v>76</v>
      </c>
      <c r="C15" s="6" t="s">
        <v>22</v>
      </c>
      <c r="D15" s="6" t="s">
        <v>79</v>
      </c>
      <c r="E15" s="6" t="s">
        <v>81</v>
      </c>
      <c r="F15" s="6">
        <v>2014</v>
      </c>
      <c r="G15" s="6">
        <v>7437</v>
      </c>
      <c r="H15" s="6" t="s">
        <v>85</v>
      </c>
      <c r="I15" s="6" t="s">
        <v>17</v>
      </c>
      <c r="J15" s="6" t="s">
        <v>13</v>
      </c>
      <c r="K15" s="6" t="s">
        <v>13</v>
      </c>
      <c r="L15" s="6" t="s">
        <v>14</v>
      </c>
      <c r="M15" s="6">
        <v>1100</v>
      </c>
      <c r="N15" s="6" t="s">
        <v>35</v>
      </c>
      <c r="O15" s="41">
        <v>43070</v>
      </c>
      <c r="P15" s="42">
        <v>36</v>
      </c>
      <c r="Q15" s="43">
        <v>730</v>
      </c>
      <c r="R15" s="13">
        <v>0</v>
      </c>
      <c r="S15" s="19">
        <f t="shared" si="0"/>
        <v>0</v>
      </c>
      <c r="T15" s="20">
        <f t="shared" si="1"/>
        <v>0</v>
      </c>
    </row>
    <row r="16" spans="1:20" ht="56.25" customHeight="1" x14ac:dyDescent="0.2">
      <c r="A16" s="25" t="s">
        <v>88</v>
      </c>
      <c r="B16" s="25" t="s">
        <v>87</v>
      </c>
      <c r="C16" s="24" t="s">
        <v>11</v>
      </c>
      <c r="D16" s="24" t="s">
        <v>78</v>
      </c>
      <c r="E16" s="24" t="s">
        <v>89</v>
      </c>
      <c r="F16" s="24">
        <v>2005</v>
      </c>
      <c r="G16" s="24" t="s">
        <v>92</v>
      </c>
      <c r="H16" s="24" t="s">
        <v>95</v>
      </c>
      <c r="I16" s="24" t="s">
        <v>16</v>
      </c>
      <c r="J16" s="24" t="s">
        <v>13</v>
      </c>
      <c r="K16" s="24" t="s">
        <v>13</v>
      </c>
      <c r="L16" s="24" t="s">
        <v>14</v>
      </c>
      <c r="M16" s="24">
        <v>400</v>
      </c>
      <c r="N16" s="24" t="s">
        <v>36</v>
      </c>
      <c r="O16" s="26">
        <v>43070</v>
      </c>
      <c r="P16" s="27">
        <v>36</v>
      </c>
      <c r="Q16" s="36">
        <v>1300</v>
      </c>
      <c r="R16" s="12">
        <v>0</v>
      </c>
      <c r="S16" s="21">
        <f t="shared" ref="S16:S25" si="2">ROUND(R16,2)</f>
        <v>0</v>
      </c>
      <c r="T16" s="16">
        <f t="shared" si="1"/>
        <v>0</v>
      </c>
    </row>
    <row r="17" spans="1:20" ht="56.25" customHeight="1" x14ac:dyDescent="0.2">
      <c r="A17" s="25" t="s">
        <v>88</v>
      </c>
      <c r="B17" s="25" t="s">
        <v>87</v>
      </c>
      <c r="C17" s="24" t="s">
        <v>22</v>
      </c>
      <c r="D17" s="24" t="s">
        <v>66</v>
      </c>
      <c r="E17" s="24" t="s">
        <v>90</v>
      </c>
      <c r="F17" s="24">
        <v>2009</v>
      </c>
      <c r="G17" s="24" t="s">
        <v>93</v>
      </c>
      <c r="H17" s="24" t="s">
        <v>96</v>
      </c>
      <c r="I17" s="24" t="s">
        <v>17</v>
      </c>
      <c r="J17" s="24" t="s">
        <v>13</v>
      </c>
      <c r="K17" s="24" t="s">
        <v>13</v>
      </c>
      <c r="L17" s="24" t="s">
        <v>14</v>
      </c>
      <c r="M17" s="24">
        <v>1700</v>
      </c>
      <c r="N17" s="24" t="s">
        <v>36</v>
      </c>
      <c r="O17" s="26">
        <v>43070</v>
      </c>
      <c r="P17" s="27">
        <v>36</v>
      </c>
      <c r="Q17" s="36">
        <v>820</v>
      </c>
      <c r="R17" s="11">
        <v>0</v>
      </c>
      <c r="S17" s="17">
        <f t="shared" si="2"/>
        <v>0</v>
      </c>
      <c r="T17" s="18">
        <f t="shared" si="1"/>
        <v>0</v>
      </c>
    </row>
    <row r="18" spans="1:20" ht="56.25" customHeight="1" thickBot="1" x14ac:dyDescent="0.25">
      <c r="A18" s="29" t="s">
        <v>88</v>
      </c>
      <c r="B18" s="29" t="s">
        <v>87</v>
      </c>
      <c r="C18" s="28" t="s">
        <v>23</v>
      </c>
      <c r="D18" s="28" t="s">
        <v>66</v>
      </c>
      <c r="E18" s="28" t="s">
        <v>91</v>
      </c>
      <c r="F18" s="28">
        <v>2010</v>
      </c>
      <c r="G18" s="28" t="s">
        <v>94</v>
      </c>
      <c r="H18" s="28" t="s">
        <v>95</v>
      </c>
      <c r="I18" s="28" t="s">
        <v>17</v>
      </c>
      <c r="J18" s="28" t="s">
        <v>13</v>
      </c>
      <c r="K18" s="28" t="s">
        <v>15</v>
      </c>
      <c r="L18" s="28" t="s">
        <v>18</v>
      </c>
      <c r="M18" s="28">
        <v>1700</v>
      </c>
      <c r="N18" s="28" t="s">
        <v>35</v>
      </c>
      <c r="O18" s="31">
        <v>43070</v>
      </c>
      <c r="P18" s="32">
        <v>36</v>
      </c>
      <c r="Q18" s="37">
        <v>1300</v>
      </c>
      <c r="R18" s="13">
        <v>0</v>
      </c>
      <c r="S18" s="19">
        <f t="shared" si="2"/>
        <v>0</v>
      </c>
      <c r="T18" s="20">
        <f t="shared" si="1"/>
        <v>0</v>
      </c>
    </row>
    <row r="19" spans="1:20" ht="60" x14ac:dyDescent="0.2">
      <c r="A19" s="8" t="s">
        <v>99</v>
      </c>
      <c r="B19" s="8" t="s">
        <v>97</v>
      </c>
      <c r="C19" s="5" t="s">
        <v>11</v>
      </c>
      <c r="D19" s="5" t="s">
        <v>79</v>
      </c>
      <c r="E19" s="5" t="s">
        <v>100</v>
      </c>
      <c r="F19" s="5">
        <v>2006</v>
      </c>
      <c r="G19" s="5">
        <v>204</v>
      </c>
      <c r="H19" s="5" t="s">
        <v>103</v>
      </c>
      <c r="I19" s="5" t="s">
        <v>17</v>
      </c>
      <c r="J19" s="5" t="s">
        <v>13</v>
      </c>
      <c r="K19" s="5" t="s">
        <v>13</v>
      </c>
      <c r="L19" s="5" t="s">
        <v>14</v>
      </c>
      <c r="M19" s="5">
        <v>1000</v>
      </c>
      <c r="N19" s="5" t="s">
        <v>106</v>
      </c>
      <c r="O19" s="38">
        <v>43070</v>
      </c>
      <c r="P19" s="44">
        <v>36</v>
      </c>
      <c r="Q19" s="40">
        <v>400</v>
      </c>
      <c r="R19" s="12">
        <v>0</v>
      </c>
      <c r="S19" s="21">
        <f t="shared" si="2"/>
        <v>0</v>
      </c>
      <c r="T19" s="16">
        <f t="shared" si="1"/>
        <v>0</v>
      </c>
    </row>
    <row r="20" spans="1:20" ht="60" x14ac:dyDescent="0.2">
      <c r="A20" s="8" t="s">
        <v>99</v>
      </c>
      <c r="B20" s="8" t="s">
        <v>97</v>
      </c>
      <c r="C20" s="5" t="s">
        <v>22</v>
      </c>
      <c r="D20" s="5" t="s">
        <v>66</v>
      </c>
      <c r="E20" s="5" t="s">
        <v>101</v>
      </c>
      <c r="F20" s="5">
        <v>2004</v>
      </c>
      <c r="G20" s="5">
        <v>3388</v>
      </c>
      <c r="H20" s="5" t="s">
        <v>104</v>
      </c>
      <c r="I20" s="5" t="s">
        <v>17</v>
      </c>
      <c r="J20" s="5" t="s">
        <v>13</v>
      </c>
      <c r="K20" s="5" t="s">
        <v>13</v>
      </c>
      <c r="L20" s="5" t="s">
        <v>14</v>
      </c>
      <c r="M20" s="5">
        <v>1250</v>
      </c>
      <c r="N20" s="5" t="s">
        <v>43</v>
      </c>
      <c r="O20" s="38">
        <v>43070</v>
      </c>
      <c r="P20" s="44">
        <v>36</v>
      </c>
      <c r="Q20" s="40">
        <v>430</v>
      </c>
      <c r="R20" s="11">
        <v>0</v>
      </c>
      <c r="S20" s="17">
        <f t="shared" si="2"/>
        <v>0</v>
      </c>
      <c r="T20" s="18">
        <f t="shared" si="1"/>
        <v>0</v>
      </c>
    </row>
    <row r="21" spans="1:20" ht="60.75" thickBot="1" x14ac:dyDescent="0.25">
      <c r="A21" s="9" t="s">
        <v>99</v>
      </c>
      <c r="B21" s="9" t="s">
        <v>97</v>
      </c>
      <c r="C21" s="6" t="s">
        <v>23</v>
      </c>
      <c r="D21" s="6" t="s">
        <v>98</v>
      </c>
      <c r="E21" s="6" t="s">
        <v>102</v>
      </c>
      <c r="F21" s="6">
        <v>2000</v>
      </c>
      <c r="G21" s="6">
        <v>573</v>
      </c>
      <c r="H21" s="6" t="s">
        <v>105</v>
      </c>
      <c r="I21" s="6" t="s">
        <v>75</v>
      </c>
      <c r="J21" s="6" t="s">
        <v>13</v>
      </c>
      <c r="K21" s="6" t="s">
        <v>15</v>
      </c>
      <c r="L21" s="6" t="s">
        <v>14</v>
      </c>
      <c r="M21" s="6">
        <v>100</v>
      </c>
      <c r="N21" s="6" t="s">
        <v>36</v>
      </c>
      <c r="O21" s="41">
        <v>43070</v>
      </c>
      <c r="P21" s="45">
        <v>36</v>
      </c>
      <c r="Q21" s="43">
        <v>100</v>
      </c>
      <c r="R21" s="13">
        <v>0</v>
      </c>
      <c r="S21" s="19">
        <f t="shared" si="2"/>
        <v>0</v>
      </c>
      <c r="T21" s="20">
        <f t="shared" si="1"/>
        <v>0</v>
      </c>
    </row>
    <row r="22" spans="1:20" ht="75" x14ac:dyDescent="0.2">
      <c r="A22" s="25" t="s">
        <v>108</v>
      </c>
      <c r="B22" s="25" t="s">
        <v>107</v>
      </c>
      <c r="C22" s="24" t="s">
        <v>11</v>
      </c>
      <c r="D22" s="24" t="s">
        <v>109</v>
      </c>
      <c r="E22" s="24" t="s">
        <v>110</v>
      </c>
      <c r="F22" s="24">
        <v>2001</v>
      </c>
      <c r="G22" s="24">
        <v>27501</v>
      </c>
      <c r="H22" s="24" t="s">
        <v>112</v>
      </c>
      <c r="I22" s="24" t="s">
        <v>16</v>
      </c>
      <c r="J22" s="24" t="s">
        <v>15</v>
      </c>
      <c r="K22" s="24" t="s">
        <v>13</v>
      </c>
      <c r="L22" s="24" t="s">
        <v>14</v>
      </c>
      <c r="M22" s="24">
        <v>1250</v>
      </c>
      <c r="N22" s="24" t="s">
        <v>37</v>
      </c>
      <c r="O22" s="26">
        <v>43070</v>
      </c>
      <c r="P22" s="27">
        <v>36</v>
      </c>
      <c r="Q22" s="36">
        <v>1300</v>
      </c>
      <c r="R22" s="12">
        <v>0</v>
      </c>
      <c r="S22" s="21">
        <f t="shared" si="2"/>
        <v>0</v>
      </c>
      <c r="T22" s="16">
        <f t="shared" si="1"/>
        <v>0</v>
      </c>
    </row>
    <row r="23" spans="1:20" ht="75" x14ac:dyDescent="0.2">
      <c r="A23" s="25" t="s">
        <v>108</v>
      </c>
      <c r="B23" s="25" t="s">
        <v>107</v>
      </c>
      <c r="C23" s="24" t="s">
        <v>22</v>
      </c>
      <c r="D23" s="24" t="s">
        <v>109</v>
      </c>
      <c r="E23" s="24" t="s">
        <v>110</v>
      </c>
      <c r="F23" s="24">
        <v>2001</v>
      </c>
      <c r="G23" s="24">
        <v>27401</v>
      </c>
      <c r="H23" s="24" t="s">
        <v>112</v>
      </c>
      <c r="I23" s="24" t="s">
        <v>16</v>
      </c>
      <c r="J23" s="24" t="s">
        <v>15</v>
      </c>
      <c r="K23" s="24" t="s">
        <v>13</v>
      </c>
      <c r="L23" s="24" t="s">
        <v>14</v>
      </c>
      <c r="M23" s="24">
        <v>1250</v>
      </c>
      <c r="N23" s="24" t="s">
        <v>37</v>
      </c>
      <c r="O23" s="26">
        <v>43070</v>
      </c>
      <c r="P23" s="27">
        <v>36</v>
      </c>
      <c r="Q23" s="36">
        <v>1300</v>
      </c>
      <c r="R23" s="11">
        <v>0</v>
      </c>
      <c r="S23" s="17">
        <f t="shared" si="2"/>
        <v>0</v>
      </c>
      <c r="T23" s="18">
        <f t="shared" si="1"/>
        <v>0</v>
      </c>
    </row>
    <row r="24" spans="1:20" ht="75.75" thickBot="1" x14ac:dyDescent="0.25">
      <c r="A24" s="29" t="s">
        <v>108</v>
      </c>
      <c r="B24" s="29" t="s">
        <v>107</v>
      </c>
      <c r="C24" s="28" t="s">
        <v>23</v>
      </c>
      <c r="D24" s="28" t="s">
        <v>109</v>
      </c>
      <c r="E24" s="28" t="s">
        <v>111</v>
      </c>
      <c r="F24" s="28">
        <v>2001</v>
      </c>
      <c r="G24" s="28">
        <v>27301</v>
      </c>
      <c r="H24" s="28" t="s">
        <v>112</v>
      </c>
      <c r="I24" s="28" t="s">
        <v>75</v>
      </c>
      <c r="J24" s="28" t="s">
        <v>13</v>
      </c>
      <c r="K24" s="28" t="s">
        <v>13</v>
      </c>
      <c r="L24" s="28" t="s">
        <v>18</v>
      </c>
      <c r="M24" s="28">
        <v>800</v>
      </c>
      <c r="N24" s="28" t="s">
        <v>41</v>
      </c>
      <c r="O24" s="31">
        <v>43070</v>
      </c>
      <c r="P24" s="32">
        <v>36</v>
      </c>
      <c r="Q24" s="37">
        <v>1300</v>
      </c>
      <c r="R24" s="13">
        <v>0</v>
      </c>
      <c r="S24" s="19">
        <f t="shared" si="2"/>
        <v>0</v>
      </c>
      <c r="T24" s="20">
        <f t="shared" si="1"/>
        <v>0</v>
      </c>
    </row>
    <row r="25" spans="1:20" ht="45" x14ac:dyDescent="0.2">
      <c r="A25" s="8" t="s">
        <v>114</v>
      </c>
      <c r="B25" s="8" t="s">
        <v>113</v>
      </c>
      <c r="C25" s="5" t="s">
        <v>11</v>
      </c>
      <c r="D25" s="5" t="s">
        <v>78</v>
      </c>
      <c r="E25" s="5" t="s">
        <v>116</v>
      </c>
      <c r="F25" s="5">
        <v>2011</v>
      </c>
      <c r="G25" s="5">
        <v>301101</v>
      </c>
      <c r="H25" s="5" t="s">
        <v>105</v>
      </c>
      <c r="I25" s="5" t="s">
        <v>17</v>
      </c>
      <c r="J25" s="5" t="s">
        <v>13</v>
      </c>
      <c r="K25" s="5" t="s">
        <v>13</v>
      </c>
      <c r="L25" s="5" t="s">
        <v>14</v>
      </c>
      <c r="M25" s="5">
        <v>1600</v>
      </c>
      <c r="N25" s="5" t="s">
        <v>41</v>
      </c>
      <c r="O25" s="38">
        <v>43070</v>
      </c>
      <c r="P25" s="44">
        <v>36</v>
      </c>
      <c r="Q25" s="40">
        <v>710</v>
      </c>
      <c r="R25" s="12">
        <v>0</v>
      </c>
      <c r="S25" s="21">
        <f t="shared" si="2"/>
        <v>0</v>
      </c>
      <c r="T25" s="16">
        <f t="shared" si="1"/>
        <v>0</v>
      </c>
    </row>
    <row r="26" spans="1:20" ht="45" x14ac:dyDescent="0.2">
      <c r="A26" s="8" t="s">
        <v>114</v>
      </c>
      <c r="B26" s="8" t="s">
        <v>113</v>
      </c>
      <c r="C26" s="5" t="s">
        <v>22</v>
      </c>
      <c r="D26" s="5" t="s">
        <v>78</v>
      </c>
      <c r="E26" s="5" t="s">
        <v>116</v>
      </c>
      <c r="F26" s="5">
        <v>2011</v>
      </c>
      <c r="G26" s="5">
        <v>301102</v>
      </c>
      <c r="H26" s="5" t="s">
        <v>103</v>
      </c>
      <c r="I26" s="5" t="s">
        <v>17</v>
      </c>
      <c r="J26" s="5" t="s">
        <v>13</v>
      </c>
      <c r="K26" s="5" t="s">
        <v>13</v>
      </c>
      <c r="L26" s="5" t="s">
        <v>14</v>
      </c>
      <c r="M26" s="5">
        <v>1600</v>
      </c>
      <c r="N26" s="5" t="s">
        <v>41</v>
      </c>
      <c r="O26" s="38">
        <v>43070</v>
      </c>
      <c r="P26" s="44">
        <v>36</v>
      </c>
      <c r="Q26" s="40">
        <v>710</v>
      </c>
      <c r="R26" s="11">
        <v>0</v>
      </c>
      <c r="S26" s="17">
        <f t="shared" ref="S26:S64" si="3">ROUND(R26,2)</f>
        <v>0</v>
      </c>
      <c r="T26" s="18">
        <f t="shared" si="1"/>
        <v>0</v>
      </c>
    </row>
    <row r="27" spans="1:20" ht="45" x14ac:dyDescent="0.2">
      <c r="A27" s="8" t="s">
        <v>114</v>
      </c>
      <c r="B27" s="8" t="s">
        <v>113</v>
      </c>
      <c r="C27" s="5" t="s">
        <v>23</v>
      </c>
      <c r="D27" s="5" t="s">
        <v>78</v>
      </c>
      <c r="E27" s="5" t="s">
        <v>116</v>
      </c>
      <c r="F27" s="5">
        <v>2011</v>
      </c>
      <c r="G27" s="5">
        <v>301103</v>
      </c>
      <c r="H27" s="5" t="s">
        <v>119</v>
      </c>
      <c r="I27" s="5" t="s">
        <v>17</v>
      </c>
      <c r="J27" s="5" t="s">
        <v>13</v>
      </c>
      <c r="K27" s="5" t="s">
        <v>13</v>
      </c>
      <c r="L27" s="5" t="s">
        <v>14</v>
      </c>
      <c r="M27" s="5">
        <v>1600</v>
      </c>
      <c r="N27" s="5" t="s">
        <v>41</v>
      </c>
      <c r="O27" s="38">
        <v>43070</v>
      </c>
      <c r="P27" s="44">
        <v>36</v>
      </c>
      <c r="Q27" s="40">
        <v>710</v>
      </c>
      <c r="R27" s="11">
        <v>0</v>
      </c>
      <c r="S27" s="17">
        <f t="shared" si="3"/>
        <v>0</v>
      </c>
      <c r="T27" s="18">
        <f t="shared" si="1"/>
        <v>0</v>
      </c>
    </row>
    <row r="28" spans="1:20" ht="45" x14ac:dyDescent="0.2">
      <c r="A28" s="8" t="s">
        <v>114</v>
      </c>
      <c r="B28" s="8" t="s">
        <v>113</v>
      </c>
      <c r="C28" s="5" t="s">
        <v>26</v>
      </c>
      <c r="D28" s="5" t="s">
        <v>115</v>
      </c>
      <c r="E28" s="5" t="s">
        <v>117</v>
      </c>
      <c r="F28" s="5">
        <v>2010</v>
      </c>
      <c r="G28" s="5">
        <v>6109548</v>
      </c>
      <c r="H28" s="5" t="s">
        <v>120</v>
      </c>
      <c r="I28" s="5" t="s">
        <v>16</v>
      </c>
      <c r="J28" s="5" t="s">
        <v>13</v>
      </c>
      <c r="K28" s="5" t="s">
        <v>13</v>
      </c>
      <c r="L28" s="5" t="s">
        <v>14</v>
      </c>
      <c r="M28" s="5">
        <v>675</v>
      </c>
      <c r="N28" s="5" t="s">
        <v>36</v>
      </c>
      <c r="O28" s="38">
        <v>43070</v>
      </c>
      <c r="P28" s="44">
        <v>36</v>
      </c>
      <c r="Q28" s="40">
        <v>1130</v>
      </c>
      <c r="R28" s="11">
        <v>0</v>
      </c>
      <c r="S28" s="17">
        <f t="shared" si="3"/>
        <v>0</v>
      </c>
      <c r="T28" s="18">
        <f t="shared" si="1"/>
        <v>0</v>
      </c>
    </row>
    <row r="29" spans="1:20" ht="45.75" thickBot="1" x14ac:dyDescent="0.25">
      <c r="A29" s="9" t="s">
        <v>114</v>
      </c>
      <c r="B29" s="9" t="s">
        <v>113</v>
      </c>
      <c r="C29" s="6" t="s">
        <v>27</v>
      </c>
      <c r="D29" s="6" t="s">
        <v>109</v>
      </c>
      <c r="E29" s="6" t="s">
        <v>118</v>
      </c>
      <c r="F29" s="6">
        <v>2015</v>
      </c>
      <c r="G29" s="6">
        <v>324615</v>
      </c>
      <c r="H29" s="6" t="s">
        <v>121</v>
      </c>
      <c r="I29" s="6" t="s">
        <v>17</v>
      </c>
      <c r="J29" s="6" t="s">
        <v>15</v>
      </c>
      <c r="K29" s="6" t="s">
        <v>15</v>
      </c>
      <c r="L29" s="6" t="s">
        <v>14</v>
      </c>
      <c r="M29" s="6">
        <v>1600</v>
      </c>
      <c r="N29" s="46" t="s">
        <v>35</v>
      </c>
      <c r="O29" s="41">
        <v>43497</v>
      </c>
      <c r="P29" s="45">
        <v>22</v>
      </c>
      <c r="Q29" s="43">
        <v>1130</v>
      </c>
      <c r="R29" s="13">
        <v>0</v>
      </c>
      <c r="S29" s="19">
        <f t="shared" si="3"/>
        <v>0</v>
      </c>
      <c r="T29" s="20">
        <f t="shared" si="1"/>
        <v>0</v>
      </c>
    </row>
    <row r="30" spans="1:20" ht="60" x14ac:dyDescent="0.2">
      <c r="A30" s="25" t="s">
        <v>123</v>
      </c>
      <c r="B30" s="25" t="s">
        <v>122</v>
      </c>
      <c r="C30" s="24" t="s">
        <v>11</v>
      </c>
      <c r="D30" s="24" t="s">
        <v>65</v>
      </c>
      <c r="E30" s="24" t="s">
        <v>126</v>
      </c>
      <c r="F30" s="24">
        <v>1996</v>
      </c>
      <c r="G30" s="24">
        <v>288</v>
      </c>
      <c r="H30" s="24" t="s">
        <v>104</v>
      </c>
      <c r="I30" s="24" t="s">
        <v>17</v>
      </c>
      <c r="J30" s="24" t="s">
        <v>13</v>
      </c>
      <c r="K30" s="24" t="s">
        <v>15</v>
      </c>
      <c r="L30" s="24" t="s">
        <v>18</v>
      </c>
      <c r="M30" s="24">
        <v>1000</v>
      </c>
      <c r="N30" s="24" t="s">
        <v>130</v>
      </c>
      <c r="O30" s="26">
        <v>43070</v>
      </c>
      <c r="P30" s="27">
        <v>36</v>
      </c>
      <c r="Q30" s="36">
        <v>750</v>
      </c>
      <c r="R30" s="12">
        <v>0</v>
      </c>
      <c r="S30" s="21">
        <f t="shared" si="3"/>
        <v>0</v>
      </c>
      <c r="T30" s="16">
        <f t="shared" si="1"/>
        <v>0</v>
      </c>
    </row>
    <row r="31" spans="1:20" ht="60" x14ac:dyDescent="0.2">
      <c r="A31" s="25" t="s">
        <v>123</v>
      </c>
      <c r="B31" s="25" t="s">
        <v>122</v>
      </c>
      <c r="C31" s="24" t="s">
        <v>22</v>
      </c>
      <c r="D31" s="24" t="s">
        <v>65</v>
      </c>
      <c r="E31" s="24" t="s">
        <v>127</v>
      </c>
      <c r="F31" s="24">
        <v>1995</v>
      </c>
      <c r="G31" s="24">
        <v>237</v>
      </c>
      <c r="H31" s="24" t="s">
        <v>129</v>
      </c>
      <c r="I31" s="24" t="s">
        <v>17</v>
      </c>
      <c r="J31" s="24" t="s">
        <v>13</v>
      </c>
      <c r="K31" s="24" t="s">
        <v>13</v>
      </c>
      <c r="L31" s="24" t="s">
        <v>18</v>
      </c>
      <c r="M31" s="24">
        <v>1500</v>
      </c>
      <c r="N31" s="24" t="s">
        <v>35</v>
      </c>
      <c r="O31" s="26">
        <v>43070</v>
      </c>
      <c r="P31" s="27">
        <v>36</v>
      </c>
      <c r="Q31" s="36">
        <v>750</v>
      </c>
      <c r="R31" s="11">
        <v>0</v>
      </c>
      <c r="S31" s="17">
        <f t="shared" si="3"/>
        <v>0</v>
      </c>
      <c r="T31" s="18">
        <f t="shared" si="1"/>
        <v>0</v>
      </c>
    </row>
    <row r="32" spans="1:20" ht="60" x14ac:dyDescent="0.2">
      <c r="A32" s="25" t="s">
        <v>123</v>
      </c>
      <c r="B32" s="25" t="s">
        <v>122</v>
      </c>
      <c r="C32" s="24" t="s">
        <v>23</v>
      </c>
      <c r="D32" s="24" t="s">
        <v>124</v>
      </c>
      <c r="E32" s="24" t="s">
        <v>128</v>
      </c>
      <c r="F32" s="24">
        <v>2007</v>
      </c>
      <c r="G32" s="24">
        <v>784</v>
      </c>
      <c r="H32" s="24" t="s">
        <v>104</v>
      </c>
      <c r="I32" s="24" t="s">
        <v>17</v>
      </c>
      <c r="J32" s="24" t="s">
        <v>15</v>
      </c>
      <c r="K32" s="24" t="s">
        <v>13</v>
      </c>
      <c r="L32" s="24" t="s">
        <v>14</v>
      </c>
      <c r="M32" s="24">
        <v>1000</v>
      </c>
      <c r="N32" s="24" t="s">
        <v>35</v>
      </c>
      <c r="O32" s="26">
        <v>43070</v>
      </c>
      <c r="P32" s="27">
        <v>36</v>
      </c>
      <c r="Q32" s="36">
        <v>750</v>
      </c>
      <c r="R32" s="11">
        <v>0</v>
      </c>
      <c r="S32" s="17">
        <f t="shared" si="3"/>
        <v>0</v>
      </c>
      <c r="T32" s="18">
        <f t="shared" si="1"/>
        <v>0</v>
      </c>
    </row>
    <row r="33" spans="1:20" ht="60.75" thickBot="1" x14ac:dyDescent="0.25">
      <c r="A33" s="29" t="s">
        <v>123</v>
      </c>
      <c r="B33" s="29" t="s">
        <v>122</v>
      </c>
      <c r="C33" s="28" t="s">
        <v>26</v>
      </c>
      <c r="D33" s="28" t="s">
        <v>125</v>
      </c>
      <c r="E33" s="28" t="s">
        <v>68</v>
      </c>
      <c r="F33" s="28">
        <v>1980</v>
      </c>
      <c r="G33" s="28">
        <v>33404</v>
      </c>
      <c r="H33" s="28" t="s">
        <v>104</v>
      </c>
      <c r="I33" s="28" t="s">
        <v>75</v>
      </c>
      <c r="J33" s="28" t="s">
        <v>13</v>
      </c>
      <c r="K33" s="28" t="s">
        <v>13</v>
      </c>
      <c r="L33" s="28" t="s">
        <v>14</v>
      </c>
      <c r="M33" s="28">
        <v>100</v>
      </c>
      <c r="N33" s="28" t="s">
        <v>39</v>
      </c>
      <c r="O33" s="31">
        <v>43070</v>
      </c>
      <c r="P33" s="32">
        <v>36</v>
      </c>
      <c r="Q33" s="37">
        <v>700</v>
      </c>
      <c r="R33" s="13">
        <v>0</v>
      </c>
      <c r="S33" s="19">
        <f t="shared" si="3"/>
        <v>0</v>
      </c>
      <c r="T33" s="20">
        <f t="shared" si="1"/>
        <v>0</v>
      </c>
    </row>
    <row r="34" spans="1:20" ht="45" x14ac:dyDescent="0.2">
      <c r="A34" s="8" t="s">
        <v>132</v>
      </c>
      <c r="B34" s="8" t="s">
        <v>131</v>
      </c>
      <c r="C34" s="5" t="s">
        <v>11</v>
      </c>
      <c r="D34" s="5" t="s">
        <v>133</v>
      </c>
      <c r="E34" s="5" t="s">
        <v>134</v>
      </c>
      <c r="F34" s="5">
        <v>1997</v>
      </c>
      <c r="G34" s="5" t="s">
        <v>136</v>
      </c>
      <c r="H34" s="5" t="s">
        <v>138</v>
      </c>
      <c r="I34" s="5" t="s">
        <v>17</v>
      </c>
      <c r="J34" s="5" t="s">
        <v>15</v>
      </c>
      <c r="K34" s="5" t="s">
        <v>13</v>
      </c>
      <c r="L34" s="5" t="s">
        <v>14</v>
      </c>
      <c r="M34" s="5">
        <v>1250</v>
      </c>
      <c r="N34" s="5" t="s">
        <v>40</v>
      </c>
      <c r="O34" s="38">
        <v>43070</v>
      </c>
      <c r="P34" s="44">
        <v>36</v>
      </c>
      <c r="Q34" s="40">
        <v>1300</v>
      </c>
      <c r="R34" s="12">
        <v>0</v>
      </c>
      <c r="S34" s="21">
        <f t="shared" si="3"/>
        <v>0</v>
      </c>
      <c r="T34" s="16">
        <f t="shared" si="1"/>
        <v>0</v>
      </c>
    </row>
    <row r="35" spans="1:20" ht="45.75" thickBot="1" x14ac:dyDescent="0.25">
      <c r="A35" s="9" t="s">
        <v>132</v>
      </c>
      <c r="B35" s="9" t="s">
        <v>131</v>
      </c>
      <c r="C35" s="6" t="s">
        <v>22</v>
      </c>
      <c r="D35" s="6" t="s">
        <v>78</v>
      </c>
      <c r="E35" s="6" t="s">
        <v>135</v>
      </c>
      <c r="F35" s="6">
        <v>2001</v>
      </c>
      <c r="G35" s="6" t="s">
        <v>137</v>
      </c>
      <c r="H35" s="6" t="s">
        <v>138</v>
      </c>
      <c r="I35" s="6" t="s">
        <v>16</v>
      </c>
      <c r="J35" s="6" t="s">
        <v>13</v>
      </c>
      <c r="K35" s="6" t="s">
        <v>13</v>
      </c>
      <c r="L35" s="6" t="s">
        <v>14</v>
      </c>
      <c r="M35" s="6">
        <v>630</v>
      </c>
      <c r="N35" s="6" t="s">
        <v>40</v>
      </c>
      <c r="O35" s="41">
        <v>43070</v>
      </c>
      <c r="P35" s="45">
        <v>36</v>
      </c>
      <c r="Q35" s="43">
        <v>300</v>
      </c>
      <c r="R35" s="13">
        <v>0</v>
      </c>
      <c r="S35" s="19">
        <f t="shared" si="3"/>
        <v>0</v>
      </c>
      <c r="T35" s="20">
        <f t="shared" si="1"/>
        <v>0</v>
      </c>
    </row>
    <row r="36" spans="1:20" ht="60" x14ac:dyDescent="0.2">
      <c r="A36" s="25" t="s">
        <v>140</v>
      </c>
      <c r="B36" s="25" t="s">
        <v>139</v>
      </c>
      <c r="C36" s="24" t="s">
        <v>11</v>
      </c>
      <c r="D36" s="24" t="s">
        <v>78</v>
      </c>
      <c r="E36" s="24" t="s">
        <v>68</v>
      </c>
      <c r="F36" s="24">
        <v>2002</v>
      </c>
      <c r="G36" s="24">
        <v>7014401</v>
      </c>
      <c r="H36" s="24" t="s">
        <v>147</v>
      </c>
      <c r="I36" s="24" t="s">
        <v>12</v>
      </c>
      <c r="J36" s="24" t="s">
        <v>13</v>
      </c>
      <c r="K36" s="24" t="s">
        <v>13</v>
      </c>
      <c r="L36" s="24" t="s">
        <v>14</v>
      </c>
      <c r="M36" s="24">
        <v>100</v>
      </c>
      <c r="N36" s="24" t="s">
        <v>41</v>
      </c>
      <c r="O36" s="26">
        <v>43070</v>
      </c>
      <c r="P36" s="27">
        <v>36</v>
      </c>
      <c r="Q36" s="36">
        <v>670</v>
      </c>
      <c r="R36" s="12">
        <v>0</v>
      </c>
      <c r="S36" s="21">
        <f t="shared" si="3"/>
        <v>0</v>
      </c>
      <c r="T36" s="16">
        <f t="shared" si="1"/>
        <v>0</v>
      </c>
    </row>
    <row r="37" spans="1:20" ht="60" x14ac:dyDescent="0.2">
      <c r="A37" s="25" t="s">
        <v>140</v>
      </c>
      <c r="B37" s="25" t="s">
        <v>139</v>
      </c>
      <c r="C37" s="24" t="s">
        <v>22</v>
      </c>
      <c r="D37" s="24" t="s">
        <v>78</v>
      </c>
      <c r="E37" s="24" t="s">
        <v>142</v>
      </c>
      <c r="F37" s="24">
        <v>2002</v>
      </c>
      <c r="G37" s="24">
        <v>7014302</v>
      </c>
      <c r="H37" s="24" t="s">
        <v>147</v>
      </c>
      <c r="I37" s="24" t="s">
        <v>12</v>
      </c>
      <c r="J37" s="24" t="s">
        <v>13</v>
      </c>
      <c r="K37" s="24" t="s">
        <v>13</v>
      </c>
      <c r="L37" s="24" t="s">
        <v>18</v>
      </c>
      <c r="M37" s="24">
        <v>630</v>
      </c>
      <c r="N37" s="24" t="s">
        <v>36</v>
      </c>
      <c r="O37" s="26">
        <v>43070</v>
      </c>
      <c r="P37" s="27">
        <v>36</v>
      </c>
      <c r="Q37" s="36">
        <v>880</v>
      </c>
      <c r="R37" s="11">
        <v>0</v>
      </c>
      <c r="S37" s="17">
        <f t="shared" si="3"/>
        <v>0</v>
      </c>
      <c r="T37" s="18">
        <f t="shared" si="1"/>
        <v>0</v>
      </c>
    </row>
    <row r="38" spans="1:20" ht="56.25" customHeight="1" x14ac:dyDescent="0.2">
      <c r="A38" s="25" t="s">
        <v>140</v>
      </c>
      <c r="B38" s="25" t="s">
        <v>139</v>
      </c>
      <c r="C38" s="24" t="s">
        <v>23</v>
      </c>
      <c r="D38" s="24" t="s">
        <v>141</v>
      </c>
      <c r="E38" s="24" t="s">
        <v>143</v>
      </c>
      <c r="F38" s="24" t="s">
        <v>145</v>
      </c>
      <c r="G38" s="24">
        <v>7014101</v>
      </c>
      <c r="H38" s="24" t="s">
        <v>148</v>
      </c>
      <c r="I38" s="24" t="s">
        <v>16</v>
      </c>
      <c r="J38" s="24" t="s">
        <v>15</v>
      </c>
      <c r="K38" s="24" t="s">
        <v>13</v>
      </c>
      <c r="L38" s="24" t="s">
        <v>14</v>
      </c>
      <c r="M38" s="24">
        <v>1000</v>
      </c>
      <c r="N38" s="24" t="s">
        <v>37</v>
      </c>
      <c r="O38" s="53">
        <v>43525</v>
      </c>
      <c r="P38" s="27">
        <v>21</v>
      </c>
      <c r="Q38" s="36">
        <v>1080</v>
      </c>
      <c r="R38" s="11">
        <v>0</v>
      </c>
      <c r="S38" s="17">
        <f t="shared" si="3"/>
        <v>0</v>
      </c>
      <c r="T38" s="18">
        <f t="shared" si="1"/>
        <v>0</v>
      </c>
    </row>
    <row r="39" spans="1:20" ht="60.75" thickBot="1" x14ac:dyDescent="0.25">
      <c r="A39" s="29" t="s">
        <v>140</v>
      </c>
      <c r="B39" s="29" t="s">
        <v>139</v>
      </c>
      <c r="C39" s="28" t="s">
        <v>26</v>
      </c>
      <c r="D39" s="28" t="s">
        <v>133</v>
      </c>
      <c r="E39" s="28" t="s">
        <v>144</v>
      </c>
      <c r="F39" s="28">
        <v>2012</v>
      </c>
      <c r="G39" s="28" t="s">
        <v>146</v>
      </c>
      <c r="H39" s="28" t="s">
        <v>149</v>
      </c>
      <c r="I39" s="28" t="s">
        <v>16</v>
      </c>
      <c r="J39" s="28" t="s">
        <v>13</v>
      </c>
      <c r="K39" s="28" t="s">
        <v>13</v>
      </c>
      <c r="L39" s="28" t="s">
        <v>14</v>
      </c>
      <c r="M39" s="28">
        <v>1600</v>
      </c>
      <c r="N39" s="28" t="s">
        <v>35</v>
      </c>
      <c r="O39" s="31">
        <v>43070</v>
      </c>
      <c r="P39" s="32">
        <v>36</v>
      </c>
      <c r="Q39" s="37">
        <v>840</v>
      </c>
      <c r="R39" s="13">
        <v>0</v>
      </c>
      <c r="S39" s="19">
        <f t="shared" si="3"/>
        <v>0</v>
      </c>
      <c r="T39" s="20">
        <f t="shared" si="1"/>
        <v>0</v>
      </c>
    </row>
    <row r="40" spans="1:20" ht="60" x14ac:dyDescent="0.2">
      <c r="A40" s="8" t="s">
        <v>153</v>
      </c>
      <c r="B40" s="8" t="s">
        <v>150</v>
      </c>
      <c r="C40" s="5" t="s">
        <v>11</v>
      </c>
      <c r="D40" s="5" t="s">
        <v>24</v>
      </c>
      <c r="E40" s="5" t="s">
        <v>154</v>
      </c>
      <c r="F40" s="5">
        <v>1979</v>
      </c>
      <c r="G40" s="5">
        <v>41881375</v>
      </c>
      <c r="H40" s="5" t="s">
        <v>161</v>
      </c>
      <c r="I40" s="5" t="s">
        <v>16</v>
      </c>
      <c r="J40" s="5" t="s">
        <v>13</v>
      </c>
      <c r="K40" s="5" t="s">
        <v>13</v>
      </c>
      <c r="L40" s="5" t="s">
        <v>14</v>
      </c>
      <c r="M40" s="5">
        <v>250</v>
      </c>
      <c r="N40" s="5" t="s">
        <v>37</v>
      </c>
      <c r="O40" s="38">
        <v>43160</v>
      </c>
      <c r="P40" s="44">
        <v>33</v>
      </c>
      <c r="Q40" s="40">
        <v>680</v>
      </c>
      <c r="R40" s="12">
        <v>0</v>
      </c>
      <c r="S40" s="21">
        <f t="shared" si="3"/>
        <v>0</v>
      </c>
      <c r="T40" s="16">
        <f t="shared" si="1"/>
        <v>0</v>
      </c>
    </row>
    <row r="41" spans="1:20" ht="60" x14ac:dyDescent="0.2">
      <c r="A41" s="8" t="s">
        <v>153</v>
      </c>
      <c r="B41" s="8" t="s">
        <v>150</v>
      </c>
      <c r="C41" s="5" t="s">
        <v>22</v>
      </c>
      <c r="D41" s="5" t="s">
        <v>24</v>
      </c>
      <c r="E41" s="5" t="s">
        <v>154</v>
      </c>
      <c r="F41" s="5">
        <v>1979</v>
      </c>
      <c r="G41" s="5">
        <v>41882245</v>
      </c>
      <c r="H41" s="5" t="s">
        <v>162</v>
      </c>
      <c r="I41" s="5" t="s">
        <v>16</v>
      </c>
      <c r="J41" s="5" t="s">
        <v>13</v>
      </c>
      <c r="K41" s="5" t="s">
        <v>13</v>
      </c>
      <c r="L41" s="5" t="s">
        <v>14</v>
      </c>
      <c r="M41" s="5">
        <v>250</v>
      </c>
      <c r="N41" s="5" t="s">
        <v>37</v>
      </c>
      <c r="O41" s="38">
        <v>43160</v>
      </c>
      <c r="P41" s="44">
        <v>33</v>
      </c>
      <c r="Q41" s="40">
        <v>340</v>
      </c>
      <c r="R41" s="11">
        <v>0</v>
      </c>
      <c r="S41" s="17">
        <f t="shared" si="3"/>
        <v>0</v>
      </c>
      <c r="T41" s="18">
        <f t="shared" si="1"/>
        <v>0</v>
      </c>
    </row>
    <row r="42" spans="1:20" ht="60" x14ac:dyDescent="0.2">
      <c r="A42" s="8" t="s">
        <v>153</v>
      </c>
      <c r="B42" s="8" t="s">
        <v>150</v>
      </c>
      <c r="C42" s="5" t="s">
        <v>23</v>
      </c>
      <c r="D42" s="5" t="s">
        <v>151</v>
      </c>
      <c r="E42" s="5" t="s">
        <v>155</v>
      </c>
      <c r="F42" s="5">
        <v>2010</v>
      </c>
      <c r="G42" s="5">
        <v>40141121</v>
      </c>
      <c r="H42" s="5" t="s">
        <v>163</v>
      </c>
      <c r="I42" s="5" t="s">
        <v>17</v>
      </c>
      <c r="J42" s="5" t="s">
        <v>15</v>
      </c>
      <c r="K42" s="5" t="s">
        <v>13</v>
      </c>
      <c r="L42" s="5" t="s">
        <v>14</v>
      </c>
      <c r="M42" s="5">
        <v>1800</v>
      </c>
      <c r="N42" s="5" t="s">
        <v>40</v>
      </c>
      <c r="O42" s="38">
        <v>43160</v>
      </c>
      <c r="P42" s="44">
        <v>33</v>
      </c>
      <c r="Q42" s="40">
        <v>1240</v>
      </c>
      <c r="R42" s="12">
        <v>0</v>
      </c>
      <c r="S42" s="21">
        <f t="shared" si="3"/>
        <v>0</v>
      </c>
      <c r="T42" s="16">
        <f t="shared" si="1"/>
        <v>0</v>
      </c>
    </row>
    <row r="43" spans="1:20" ht="60" x14ac:dyDescent="0.2">
      <c r="A43" s="8" t="s">
        <v>153</v>
      </c>
      <c r="B43" s="8" t="s">
        <v>150</v>
      </c>
      <c r="C43" s="5" t="s">
        <v>26</v>
      </c>
      <c r="D43" s="5" t="s">
        <v>151</v>
      </c>
      <c r="E43" s="5" t="s">
        <v>155</v>
      </c>
      <c r="F43" s="5">
        <v>2010</v>
      </c>
      <c r="G43" s="5">
        <v>40141116</v>
      </c>
      <c r="H43" s="5" t="s">
        <v>164</v>
      </c>
      <c r="I43" s="5" t="s">
        <v>17</v>
      </c>
      <c r="J43" s="5" t="s">
        <v>15</v>
      </c>
      <c r="K43" s="5" t="s">
        <v>13</v>
      </c>
      <c r="L43" s="5" t="s">
        <v>14</v>
      </c>
      <c r="M43" s="5">
        <v>1800</v>
      </c>
      <c r="N43" s="5" t="s">
        <v>40</v>
      </c>
      <c r="O43" s="38">
        <v>43160</v>
      </c>
      <c r="P43" s="44">
        <v>33</v>
      </c>
      <c r="Q43" s="40">
        <v>1240</v>
      </c>
      <c r="R43" s="11">
        <v>0</v>
      </c>
      <c r="S43" s="17">
        <f t="shared" si="3"/>
        <v>0</v>
      </c>
      <c r="T43" s="18">
        <f t="shared" si="1"/>
        <v>0</v>
      </c>
    </row>
    <row r="44" spans="1:20" ht="60" x14ac:dyDescent="0.2">
      <c r="A44" s="8" t="s">
        <v>153</v>
      </c>
      <c r="B44" s="8" t="s">
        <v>150</v>
      </c>
      <c r="C44" s="5" t="s">
        <v>27</v>
      </c>
      <c r="D44" s="5" t="s">
        <v>152</v>
      </c>
      <c r="E44" s="5" t="s">
        <v>156</v>
      </c>
      <c r="F44" s="5">
        <v>1997</v>
      </c>
      <c r="G44" s="5" t="s">
        <v>159</v>
      </c>
      <c r="H44" s="5" t="s">
        <v>165</v>
      </c>
      <c r="I44" s="5" t="s">
        <v>16</v>
      </c>
      <c r="J44" s="5" t="s">
        <v>13</v>
      </c>
      <c r="K44" s="5" t="s">
        <v>13</v>
      </c>
      <c r="L44" s="5" t="s">
        <v>18</v>
      </c>
      <c r="M44" s="5">
        <v>630</v>
      </c>
      <c r="N44" s="5" t="s">
        <v>35</v>
      </c>
      <c r="O44" s="38">
        <v>43160</v>
      </c>
      <c r="P44" s="44">
        <v>33</v>
      </c>
      <c r="Q44" s="40">
        <v>410</v>
      </c>
      <c r="R44" s="11">
        <v>0</v>
      </c>
      <c r="S44" s="17">
        <f t="shared" si="3"/>
        <v>0</v>
      </c>
      <c r="T44" s="18">
        <f t="shared" si="1"/>
        <v>0</v>
      </c>
    </row>
    <row r="45" spans="1:20" ht="60" x14ac:dyDescent="0.2">
      <c r="A45" s="8" t="s">
        <v>153</v>
      </c>
      <c r="B45" s="8" t="s">
        <v>150</v>
      </c>
      <c r="C45" s="5" t="s">
        <v>28</v>
      </c>
      <c r="D45" s="5" t="s">
        <v>152</v>
      </c>
      <c r="E45" s="5" t="s">
        <v>157</v>
      </c>
      <c r="F45" s="5">
        <v>1997</v>
      </c>
      <c r="G45" s="5" t="s">
        <v>160</v>
      </c>
      <c r="H45" s="5" t="s">
        <v>166</v>
      </c>
      <c r="I45" s="5" t="s">
        <v>12</v>
      </c>
      <c r="J45" s="5" t="s">
        <v>13</v>
      </c>
      <c r="K45" s="5" t="s">
        <v>15</v>
      </c>
      <c r="L45" s="5" t="s">
        <v>19</v>
      </c>
      <c r="M45" s="5">
        <v>660</v>
      </c>
      <c r="N45" s="5" t="s">
        <v>35</v>
      </c>
      <c r="O45" s="38">
        <v>43160</v>
      </c>
      <c r="P45" s="44">
        <v>33</v>
      </c>
      <c r="Q45" s="40">
        <v>350</v>
      </c>
      <c r="R45" s="11">
        <v>0</v>
      </c>
      <c r="S45" s="17">
        <f t="shared" si="3"/>
        <v>0</v>
      </c>
      <c r="T45" s="18">
        <f t="shared" si="1"/>
        <v>0</v>
      </c>
    </row>
    <row r="46" spans="1:20" ht="60.75" thickBot="1" x14ac:dyDescent="0.25">
      <c r="A46" s="9" t="s">
        <v>153</v>
      </c>
      <c r="B46" s="9" t="s">
        <v>150</v>
      </c>
      <c r="C46" s="6" t="s">
        <v>29</v>
      </c>
      <c r="D46" s="6" t="s">
        <v>25</v>
      </c>
      <c r="E46" s="6" t="s">
        <v>158</v>
      </c>
      <c r="F46" s="6">
        <v>1978</v>
      </c>
      <c r="G46" s="6">
        <v>41780485</v>
      </c>
      <c r="H46" s="6" t="s">
        <v>166</v>
      </c>
      <c r="I46" s="6" t="s">
        <v>12</v>
      </c>
      <c r="J46" s="6" t="s">
        <v>13</v>
      </c>
      <c r="K46" s="6" t="s">
        <v>13</v>
      </c>
      <c r="L46" s="6" t="s">
        <v>14</v>
      </c>
      <c r="M46" s="6">
        <v>100</v>
      </c>
      <c r="N46" s="6" t="s">
        <v>36</v>
      </c>
      <c r="O46" s="41">
        <v>43160</v>
      </c>
      <c r="P46" s="45">
        <v>33</v>
      </c>
      <c r="Q46" s="43">
        <v>260</v>
      </c>
      <c r="R46" s="13">
        <v>0</v>
      </c>
      <c r="S46" s="19">
        <f t="shared" si="3"/>
        <v>0</v>
      </c>
      <c r="T46" s="20">
        <f t="shared" si="1"/>
        <v>0</v>
      </c>
    </row>
    <row r="47" spans="1:20" ht="60" x14ac:dyDescent="0.2">
      <c r="A47" s="25" t="s">
        <v>168</v>
      </c>
      <c r="B47" s="25" t="s">
        <v>167</v>
      </c>
      <c r="C47" s="24" t="s">
        <v>11</v>
      </c>
      <c r="D47" s="24" t="s">
        <v>109</v>
      </c>
      <c r="E47" s="24" t="s">
        <v>169</v>
      </c>
      <c r="F47" s="24">
        <v>2001</v>
      </c>
      <c r="G47" s="24">
        <v>31201</v>
      </c>
      <c r="H47" s="24" t="s">
        <v>138</v>
      </c>
      <c r="I47" s="24" t="s">
        <v>16</v>
      </c>
      <c r="J47" s="24" t="s">
        <v>13</v>
      </c>
      <c r="K47" s="24" t="s">
        <v>13</v>
      </c>
      <c r="L47" s="24" t="s">
        <v>18</v>
      </c>
      <c r="M47" s="24">
        <v>630</v>
      </c>
      <c r="N47" s="24" t="s">
        <v>40</v>
      </c>
      <c r="O47" s="26">
        <v>43160</v>
      </c>
      <c r="P47" s="27">
        <v>33</v>
      </c>
      <c r="Q47" s="36">
        <v>1300</v>
      </c>
      <c r="R47" s="12">
        <v>0</v>
      </c>
      <c r="S47" s="21">
        <f t="shared" si="3"/>
        <v>0</v>
      </c>
      <c r="T47" s="16">
        <f t="shared" si="1"/>
        <v>0</v>
      </c>
    </row>
    <row r="48" spans="1:20" ht="60" x14ac:dyDescent="0.2">
      <c r="A48" s="25" t="s">
        <v>168</v>
      </c>
      <c r="B48" s="25" t="s">
        <v>167</v>
      </c>
      <c r="C48" s="24" t="s">
        <v>22</v>
      </c>
      <c r="D48" s="24" t="s">
        <v>109</v>
      </c>
      <c r="E48" s="24" t="s">
        <v>170</v>
      </c>
      <c r="F48" s="24">
        <v>2001</v>
      </c>
      <c r="G48" s="24">
        <v>31301</v>
      </c>
      <c r="H48" s="24" t="s">
        <v>138</v>
      </c>
      <c r="I48" s="24" t="s">
        <v>17</v>
      </c>
      <c r="J48" s="24" t="s">
        <v>15</v>
      </c>
      <c r="K48" s="24" t="s">
        <v>13</v>
      </c>
      <c r="L48" s="24" t="s">
        <v>18</v>
      </c>
      <c r="M48" s="24">
        <v>1600</v>
      </c>
      <c r="N48" s="24" t="s">
        <v>40</v>
      </c>
      <c r="O48" s="26">
        <v>43160</v>
      </c>
      <c r="P48" s="27">
        <v>33</v>
      </c>
      <c r="Q48" s="36">
        <v>1300</v>
      </c>
      <c r="R48" s="11">
        <v>0</v>
      </c>
      <c r="S48" s="17">
        <f t="shared" si="3"/>
        <v>0</v>
      </c>
      <c r="T48" s="18">
        <f t="shared" si="1"/>
        <v>0</v>
      </c>
    </row>
    <row r="49" spans="1:20" ht="60" x14ac:dyDescent="0.2">
      <c r="A49" s="25" t="s">
        <v>168</v>
      </c>
      <c r="B49" s="25" t="s">
        <v>167</v>
      </c>
      <c r="C49" s="24" t="s">
        <v>23</v>
      </c>
      <c r="D49" s="24" t="s">
        <v>109</v>
      </c>
      <c r="E49" s="24" t="s">
        <v>171</v>
      </c>
      <c r="F49" s="24">
        <v>2001</v>
      </c>
      <c r="G49" s="24">
        <v>31401</v>
      </c>
      <c r="H49" s="24" t="s">
        <v>138</v>
      </c>
      <c r="I49" s="24" t="s">
        <v>12</v>
      </c>
      <c r="J49" s="24" t="s">
        <v>13</v>
      </c>
      <c r="K49" s="24" t="s">
        <v>15</v>
      </c>
      <c r="L49" s="24" t="s">
        <v>18</v>
      </c>
      <c r="M49" s="24">
        <v>1600</v>
      </c>
      <c r="N49" s="24" t="s">
        <v>39</v>
      </c>
      <c r="O49" s="26">
        <v>43160</v>
      </c>
      <c r="P49" s="27">
        <v>33</v>
      </c>
      <c r="Q49" s="36">
        <v>700</v>
      </c>
      <c r="R49" s="11">
        <v>0</v>
      </c>
      <c r="S49" s="17">
        <f t="shared" si="3"/>
        <v>0</v>
      </c>
      <c r="T49" s="18">
        <f t="shared" si="1"/>
        <v>0</v>
      </c>
    </row>
    <row r="50" spans="1:20" ht="60.75" thickBot="1" x14ac:dyDescent="0.25">
      <c r="A50" s="29" t="s">
        <v>168</v>
      </c>
      <c r="B50" s="29" t="s">
        <v>167</v>
      </c>
      <c r="C50" s="28" t="s">
        <v>26</v>
      </c>
      <c r="D50" s="28" t="s">
        <v>109</v>
      </c>
      <c r="E50" s="28" t="s">
        <v>172</v>
      </c>
      <c r="F50" s="28">
        <v>2001</v>
      </c>
      <c r="G50" s="28">
        <v>31501</v>
      </c>
      <c r="H50" s="28" t="s">
        <v>138</v>
      </c>
      <c r="I50" s="28" t="s">
        <v>75</v>
      </c>
      <c r="J50" s="28" t="s">
        <v>13</v>
      </c>
      <c r="K50" s="28" t="s">
        <v>13</v>
      </c>
      <c r="L50" s="28" t="s">
        <v>173</v>
      </c>
      <c r="M50" s="28">
        <v>100</v>
      </c>
      <c r="N50" s="28" t="s">
        <v>37</v>
      </c>
      <c r="O50" s="31">
        <v>43160</v>
      </c>
      <c r="P50" s="32">
        <v>33</v>
      </c>
      <c r="Q50" s="37">
        <v>700</v>
      </c>
      <c r="R50" s="13">
        <v>0</v>
      </c>
      <c r="S50" s="19">
        <f t="shared" si="3"/>
        <v>0</v>
      </c>
      <c r="T50" s="20">
        <f t="shared" si="1"/>
        <v>0</v>
      </c>
    </row>
    <row r="51" spans="1:20" ht="60" x14ac:dyDescent="0.2">
      <c r="A51" s="8" t="s">
        <v>175</v>
      </c>
      <c r="B51" s="8" t="s">
        <v>174</v>
      </c>
      <c r="C51" s="5" t="s">
        <v>11</v>
      </c>
      <c r="D51" s="5" t="s">
        <v>133</v>
      </c>
      <c r="E51" s="5" t="s">
        <v>176</v>
      </c>
      <c r="F51" s="5">
        <v>2007</v>
      </c>
      <c r="G51" s="5" t="s">
        <v>180</v>
      </c>
      <c r="H51" s="5" t="s">
        <v>105</v>
      </c>
      <c r="I51" s="5" t="s">
        <v>16</v>
      </c>
      <c r="J51" s="5" t="s">
        <v>15</v>
      </c>
      <c r="K51" s="5" t="s">
        <v>13</v>
      </c>
      <c r="L51" s="5" t="s">
        <v>14</v>
      </c>
      <c r="M51" s="5">
        <v>1000</v>
      </c>
      <c r="N51" s="5" t="s">
        <v>42</v>
      </c>
      <c r="O51" s="38">
        <v>43070</v>
      </c>
      <c r="P51" s="44">
        <v>36</v>
      </c>
      <c r="Q51" s="40">
        <v>1070</v>
      </c>
      <c r="R51" s="12">
        <v>0</v>
      </c>
      <c r="S51" s="21">
        <f t="shared" si="3"/>
        <v>0</v>
      </c>
      <c r="T51" s="16">
        <f t="shared" si="1"/>
        <v>0</v>
      </c>
    </row>
    <row r="52" spans="1:20" ht="60" x14ac:dyDescent="0.2">
      <c r="A52" s="8" t="s">
        <v>175</v>
      </c>
      <c r="B52" s="8" t="s">
        <v>174</v>
      </c>
      <c r="C52" s="5" t="s">
        <v>22</v>
      </c>
      <c r="D52" s="5" t="s">
        <v>133</v>
      </c>
      <c r="E52" s="5" t="s">
        <v>176</v>
      </c>
      <c r="F52" s="5">
        <v>2007</v>
      </c>
      <c r="G52" s="5" t="s">
        <v>181</v>
      </c>
      <c r="H52" s="5" t="s">
        <v>105</v>
      </c>
      <c r="I52" s="5" t="s">
        <v>16</v>
      </c>
      <c r="J52" s="5" t="s">
        <v>15</v>
      </c>
      <c r="K52" s="5" t="s">
        <v>13</v>
      </c>
      <c r="L52" s="5" t="s">
        <v>14</v>
      </c>
      <c r="M52" s="5">
        <v>1000</v>
      </c>
      <c r="N52" s="5" t="s">
        <v>42</v>
      </c>
      <c r="O52" s="38">
        <v>43070</v>
      </c>
      <c r="P52" s="44">
        <v>36</v>
      </c>
      <c r="Q52" s="40">
        <v>1070</v>
      </c>
      <c r="R52" s="11">
        <v>0</v>
      </c>
      <c r="S52" s="17">
        <f t="shared" si="3"/>
        <v>0</v>
      </c>
      <c r="T52" s="18">
        <f t="shared" si="1"/>
        <v>0</v>
      </c>
    </row>
    <row r="53" spans="1:20" ht="60" x14ac:dyDescent="0.2">
      <c r="A53" s="8" t="s">
        <v>175</v>
      </c>
      <c r="B53" s="8" t="s">
        <v>174</v>
      </c>
      <c r="C53" s="5" t="s">
        <v>23</v>
      </c>
      <c r="D53" s="5" t="s">
        <v>133</v>
      </c>
      <c r="E53" s="5" t="s">
        <v>177</v>
      </c>
      <c r="F53" s="5">
        <v>1991</v>
      </c>
      <c r="G53" s="5" t="s">
        <v>182</v>
      </c>
      <c r="H53" s="5" t="s">
        <v>184</v>
      </c>
      <c r="I53" s="5" t="s">
        <v>12</v>
      </c>
      <c r="J53" s="5" t="s">
        <v>13</v>
      </c>
      <c r="K53" s="5" t="s">
        <v>13</v>
      </c>
      <c r="L53" s="5" t="s">
        <v>19</v>
      </c>
      <c r="M53" s="5">
        <v>500</v>
      </c>
      <c r="N53" s="5" t="s">
        <v>36</v>
      </c>
      <c r="O53" s="38">
        <v>43070</v>
      </c>
      <c r="P53" s="44">
        <v>36</v>
      </c>
      <c r="Q53" s="40">
        <v>930</v>
      </c>
      <c r="R53" s="12">
        <v>0</v>
      </c>
      <c r="S53" s="21">
        <f t="shared" si="3"/>
        <v>0</v>
      </c>
      <c r="T53" s="16">
        <f t="shared" si="1"/>
        <v>0</v>
      </c>
    </row>
    <row r="54" spans="1:20" ht="60" x14ac:dyDescent="0.2">
      <c r="A54" s="8" t="s">
        <v>175</v>
      </c>
      <c r="B54" s="8" t="s">
        <v>174</v>
      </c>
      <c r="C54" s="5" t="s">
        <v>26</v>
      </c>
      <c r="D54" s="5" t="s">
        <v>133</v>
      </c>
      <c r="E54" s="5" t="s">
        <v>177</v>
      </c>
      <c r="F54" s="5">
        <v>1991</v>
      </c>
      <c r="G54" s="5" t="s">
        <v>183</v>
      </c>
      <c r="H54" s="5" t="s">
        <v>184</v>
      </c>
      <c r="I54" s="5" t="s">
        <v>12</v>
      </c>
      <c r="J54" s="5" t="s">
        <v>13</v>
      </c>
      <c r="K54" s="5" t="s">
        <v>13</v>
      </c>
      <c r="L54" s="5" t="s">
        <v>19</v>
      </c>
      <c r="M54" s="5">
        <v>500</v>
      </c>
      <c r="N54" s="5" t="s">
        <v>36</v>
      </c>
      <c r="O54" s="38">
        <v>43070</v>
      </c>
      <c r="P54" s="44">
        <v>36</v>
      </c>
      <c r="Q54" s="40">
        <v>930</v>
      </c>
      <c r="R54" s="11">
        <v>0</v>
      </c>
      <c r="S54" s="17">
        <f t="shared" si="3"/>
        <v>0</v>
      </c>
      <c r="T54" s="18">
        <f t="shared" si="1"/>
        <v>0</v>
      </c>
    </row>
    <row r="55" spans="1:20" ht="60" x14ac:dyDescent="0.2">
      <c r="A55" s="8" t="s">
        <v>175</v>
      </c>
      <c r="B55" s="8" t="s">
        <v>174</v>
      </c>
      <c r="C55" s="5" t="s">
        <v>27</v>
      </c>
      <c r="D55" s="5" t="s">
        <v>151</v>
      </c>
      <c r="E55" s="5" t="s">
        <v>178</v>
      </c>
      <c r="F55" s="5">
        <v>2011</v>
      </c>
      <c r="G55" s="5">
        <v>40163002</v>
      </c>
      <c r="H55" s="5" t="s">
        <v>103</v>
      </c>
      <c r="I55" s="5" t="s">
        <v>16</v>
      </c>
      <c r="J55" s="5" t="s">
        <v>13</v>
      </c>
      <c r="K55" s="5" t="s">
        <v>13</v>
      </c>
      <c r="L55" s="5" t="s">
        <v>14</v>
      </c>
      <c r="M55" s="5">
        <v>1000</v>
      </c>
      <c r="N55" s="5" t="s">
        <v>35</v>
      </c>
      <c r="O55" s="38">
        <v>43070</v>
      </c>
      <c r="P55" s="44">
        <v>36</v>
      </c>
      <c r="Q55" s="40">
        <v>1070</v>
      </c>
      <c r="R55" s="11">
        <v>0</v>
      </c>
      <c r="S55" s="17">
        <f t="shared" si="3"/>
        <v>0</v>
      </c>
      <c r="T55" s="18">
        <f t="shared" si="1"/>
        <v>0</v>
      </c>
    </row>
    <row r="56" spans="1:20" ht="60.75" thickBot="1" x14ac:dyDescent="0.25">
      <c r="A56" s="9" t="s">
        <v>175</v>
      </c>
      <c r="B56" s="9" t="s">
        <v>174</v>
      </c>
      <c r="C56" s="6" t="s">
        <v>28</v>
      </c>
      <c r="D56" s="6" t="s">
        <v>151</v>
      </c>
      <c r="E56" s="6" t="s">
        <v>179</v>
      </c>
      <c r="F56" s="6">
        <v>2011</v>
      </c>
      <c r="G56" s="6">
        <v>40163099</v>
      </c>
      <c r="H56" s="6" t="s">
        <v>103</v>
      </c>
      <c r="I56" s="6" t="s">
        <v>17</v>
      </c>
      <c r="J56" s="6" t="s">
        <v>13</v>
      </c>
      <c r="K56" s="6" t="s">
        <v>13</v>
      </c>
      <c r="L56" s="6" t="s">
        <v>14</v>
      </c>
      <c r="M56" s="6">
        <v>1000</v>
      </c>
      <c r="N56" s="6" t="s">
        <v>35</v>
      </c>
      <c r="O56" s="41">
        <v>43070</v>
      </c>
      <c r="P56" s="45">
        <v>36</v>
      </c>
      <c r="Q56" s="43">
        <v>1240</v>
      </c>
      <c r="R56" s="13">
        <v>0</v>
      </c>
      <c r="S56" s="19">
        <f t="shared" si="3"/>
        <v>0</v>
      </c>
      <c r="T56" s="20">
        <f t="shared" si="1"/>
        <v>0</v>
      </c>
    </row>
    <row r="57" spans="1:20" ht="75" x14ac:dyDescent="0.2">
      <c r="A57" s="25" t="s">
        <v>186</v>
      </c>
      <c r="B57" s="25" t="s">
        <v>185</v>
      </c>
      <c r="C57" s="24" t="s">
        <v>11</v>
      </c>
      <c r="D57" s="24" t="s">
        <v>187</v>
      </c>
      <c r="E57" s="24" t="s">
        <v>189</v>
      </c>
      <c r="F57" s="24">
        <v>2009</v>
      </c>
      <c r="G57" s="24" t="s">
        <v>192</v>
      </c>
      <c r="H57" s="24" t="s">
        <v>138</v>
      </c>
      <c r="I57" s="24" t="s">
        <v>16</v>
      </c>
      <c r="J57" s="24" t="s">
        <v>13</v>
      </c>
      <c r="K57" s="24" t="s">
        <v>15</v>
      </c>
      <c r="L57" s="24" t="s">
        <v>14</v>
      </c>
      <c r="M57" s="24">
        <v>320</v>
      </c>
      <c r="N57" s="24" t="s">
        <v>196</v>
      </c>
      <c r="O57" s="26">
        <v>43160</v>
      </c>
      <c r="P57" s="27">
        <v>33</v>
      </c>
      <c r="Q57" s="36">
        <v>830</v>
      </c>
      <c r="R57" s="12">
        <v>0</v>
      </c>
      <c r="S57" s="21">
        <f t="shared" si="3"/>
        <v>0</v>
      </c>
      <c r="T57" s="16">
        <f t="shared" si="1"/>
        <v>0</v>
      </c>
    </row>
    <row r="58" spans="1:20" ht="75" x14ac:dyDescent="0.2">
      <c r="A58" s="25" t="s">
        <v>186</v>
      </c>
      <c r="B58" s="25" t="s">
        <v>185</v>
      </c>
      <c r="C58" s="24" t="s">
        <v>22</v>
      </c>
      <c r="D58" s="24" t="s">
        <v>188</v>
      </c>
      <c r="E58" s="24" t="s">
        <v>190</v>
      </c>
      <c r="F58" s="24">
        <v>1989</v>
      </c>
      <c r="G58" s="24" t="s">
        <v>193</v>
      </c>
      <c r="H58" s="24" t="s">
        <v>138</v>
      </c>
      <c r="I58" s="24" t="s">
        <v>17</v>
      </c>
      <c r="J58" s="24" t="s">
        <v>15</v>
      </c>
      <c r="K58" s="24" t="s">
        <v>13</v>
      </c>
      <c r="L58" s="24" t="s">
        <v>14</v>
      </c>
      <c r="M58" s="24">
        <v>500</v>
      </c>
      <c r="N58" s="24" t="s">
        <v>38</v>
      </c>
      <c r="O58" s="26">
        <v>43160</v>
      </c>
      <c r="P58" s="27">
        <v>33</v>
      </c>
      <c r="Q58" s="36">
        <v>740</v>
      </c>
      <c r="R58" s="11">
        <v>0</v>
      </c>
      <c r="S58" s="17">
        <f t="shared" si="3"/>
        <v>0</v>
      </c>
      <c r="T58" s="18">
        <f t="shared" si="1"/>
        <v>0</v>
      </c>
    </row>
    <row r="59" spans="1:20" ht="75.75" thickBot="1" x14ac:dyDescent="0.25">
      <c r="A59" s="29" t="s">
        <v>186</v>
      </c>
      <c r="B59" s="29" t="s">
        <v>185</v>
      </c>
      <c r="C59" s="28" t="s">
        <v>23</v>
      </c>
      <c r="D59" s="28" t="s">
        <v>188</v>
      </c>
      <c r="E59" s="28" t="s">
        <v>191</v>
      </c>
      <c r="F59" s="28">
        <v>1978</v>
      </c>
      <c r="G59" s="54" t="s">
        <v>194</v>
      </c>
      <c r="H59" s="28" t="s">
        <v>195</v>
      </c>
      <c r="I59" s="28" t="s">
        <v>75</v>
      </c>
      <c r="J59" s="28" t="s">
        <v>13</v>
      </c>
      <c r="K59" s="28" t="s">
        <v>13</v>
      </c>
      <c r="L59" s="28" t="s">
        <v>14</v>
      </c>
      <c r="M59" s="28">
        <v>100</v>
      </c>
      <c r="N59" s="28" t="s">
        <v>36</v>
      </c>
      <c r="O59" s="31">
        <v>43160</v>
      </c>
      <c r="P59" s="32">
        <v>33</v>
      </c>
      <c r="Q59" s="37">
        <v>290</v>
      </c>
      <c r="R59" s="13">
        <v>0</v>
      </c>
      <c r="S59" s="19">
        <f t="shared" si="3"/>
        <v>0</v>
      </c>
      <c r="T59" s="20">
        <f t="shared" si="1"/>
        <v>0</v>
      </c>
    </row>
    <row r="60" spans="1:20" ht="60" x14ac:dyDescent="0.2">
      <c r="A60" s="8" t="s">
        <v>198</v>
      </c>
      <c r="B60" s="8" t="s">
        <v>197</v>
      </c>
      <c r="C60" s="5" t="s">
        <v>11</v>
      </c>
      <c r="D60" s="5" t="s">
        <v>133</v>
      </c>
      <c r="E60" s="5" t="s">
        <v>200</v>
      </c>
      <c r="F60" s="5">
        <v>2000</v>
      </c>
      <c r="G60" s="5" t="s">
        <v>202</v>
      </c>
      <c r="H60" s="5" t="s">
        <v>204</v>
      </c>
      <c r="I60" s="5" t="s">
        <v>16</v>
      </c>
      <c r="J60" s="5" t="s">
        <v>13</v>
      </c>
      <c r="K60" s="5" t="s">
        <v>13</v>
      </c>
      <c r="L60" s="5" t="s">
        <v>14</v>
      </c>
      <c r="M60" s="5">
        <v>630</v>
      </c>
      <c r="N60" s="5" t="s">
        <v>41</v>
      </c>
      <c r="O60" s="38">
        <v>43070</v>
      </c>
      <c r="P60" s="44">
        <v>36</v>
      </c>
      <c r="Q60" s="40">
        <v>1040</v>
      </c>
      <c r="R60" s="12">
        <v>0</v>
      </c>
      <c r="S60" s="21">
        <f t="shared" si="3"/>
        <v>0</v>
      </c>
      <c r="T60" s="16">
        <f t="shared" si="1"/>
        <v>0</v>
      </c>
    </row>
    <row r="61" spans="1:20" ht="60" x14ac:dyDescent="0.2">
      <c r="A61" s="8" t="s">
        <v>198</v>
      </c>
      <c r="B61" s="8" t="s">
        <v>197</v>
      </c>
      <c r="C61" s="5" t="s">
        <v>22</v>
      </c>
      <c r="D61" s="5" t="s">
        <v>199</v>
      </c>
      <c r="E61" s="5" t="s">
        <v>102</v>
      </c>
      <c r="F61" s="5">
        <v>1974</v>
      </c>
      <c r="G61" s="5">
        <v>69095</v>
      </c>
      <c r="H61" s="5" t="s">
        <v>204</v>
      </c>
      <c r="I61" s="5" t="s">
        <v>12</v>
      </c>
      <c r="J61" s="5" t="s">
        <v>13</v>
      </c>
      <c r="K61" s="5" t="s">
        <v>13</v>
      </c>
      <c r="L61" s="5" t="s">
        <v>14</v>
      </c>
      <c r="M61" s="5">
        <v>100</v>
      </c>
      <c r="N61" s="5" t="s">
        <v>36</v>
      </c>
      <c r="O61" s="38">
        <v>43070</v>
      </c>
      <c r="P61" s="44">
        <v>36</v>
      </c>
      <c r="Q61" s="40">
        <v>450</v>
      </c>
      <c r="R61" s="11">
        <v>0</v>
      </c>
      <c r="S61" s="17">
        <f t="shared" si="3"/>
        <v>0</v>
      </c>
      <c r="T61" s="18">
        <f t="shared" si="1"/>
        <v>0</v>
      </c>
    </row>
    <row r="62" spans="1:20" ht="60.75" thickBot="1" x14ac:dyDescent="0.25">
      <c r="A62" s="9" t="s">
        <v>198</v>
      </c>
      <c r="B62" s="9" t="s">
        <v>197</v>
      </c>
      <c r="C62" s="6" t="s">
        <v>23</v>
      </c>
      <c r="D62" s="6" t="s">
        <v>133</v>
      </c>
      <c r="E62" s="6" t="s">
        <v>201</v>
      </c>
      <c r="F62" s="6">
        <v>2000</v>
      </c>
      <c r="G62" s="6" t="s">
        <v>203</v>
      </c>
      <c r="H62" s="6" t="s">
        <v>204</v>
      </c>
      <c r="I62" s="6" t="s">
        <v>12</v>
      </c>
      <c r="J62" s="6" t="s">
        <v>13</v>
      </c>
      <c r="K62" s="6" t="s">
        <v>13</v>
      </c>
      <c r="L62" s="6" t="s">
        <v>14</v>
      </c>
      <c r="M62" s="6">
        <v>100</v>
      </c>
      <c r="N62" s="6" t="s">
        <v>36</v>
      </c>
      <c r="O62" s="41">
        <v>43070</v>
      </c>
      <c r="P62" s="45">
        <v>36</v>
      </c>
      <c r="Q62" s="43">
        <v>450</v>
      </c>
      <c r="R62" s="13">
        <v>0</v>
      </c>
      <c r="S62" s="19">
        <f t="shared" si="3"/>
        <v>0</v>
      </c>
      <c r="T62" s="20">
        <f t="shared" si="1"/>
        <v>0</v>
      </c>
    </row>
    <row r="63" spans="1:20" ht="60" x14ac:dyDescent="0.2">
      <c r="A63" s="25" t="s">
        <v>206</v>
      </c>
      <c r="B63" s="25" t="s">
        <v>205</v>
      </c>
      <c r="C63" s="24" t="s">
        <v>11</v>
      </c>
      <c r="D63" s="24" t="s">
        <v>207</v>
      </c>
      <c r="E63" s="55" t="s">
        <v>194</v>
      </c>
      <c r="F63" s="24">
        <v>2010</v>
      </c>
      <c r="G63" s="24" t="s">
        <v>208</v>
      </c>
      <c r="H63" s="34" t="s">
        <v>210</v>
      </c>
      <c r="I63" s="24" t="s">
        <v>16</v>
      </c>
      <c r="J63" s="24" t="s">
        <v>13</v>
      </c>
      <c r="K63" s="34" t="s">
        <v>15</v>
      </c>
      <c r="L63" s="24" t="s">
        <v>18</v>
      </c>
      <c r="M63" s="24">
        <v>1600</v>
      </c>
      <c r="N63" s="35" t="s">
        <v>36</v>
      </c>
      <c r="O63" s="26">
        <v>43070</v>
      </c>
      <c r="P63" s="27">
        <v>36</v>
      </c>
      <c r="Q63" s="36">
        <v>690</v>
      </c>
      <c r="R63" s="12">
        <v>0</v>
      </c>
      <c r="S63" s="21">
        <f t="shared" si="3"/>
        <v>0</v>
      </c>
      <c r="T63" s="16">
        <f t="shared" si="1"/>
        <v>0</v>
      </c>
    </row>
    <row r="64" spans="1:20" ht="60.75" thickBot="1" x14ac:dyDescent="0.25">
      <c r="A64" s="47" t="s">
        <v>206</v>
      </c>
      <c r="B64" s="47" t="s">
        <v>205</v>
      </c>
      <c r="C64" s="48" t="s">
        <v>22</v>
      </c>
      <c r="D64" s="48" t="s">
        <v>66</v>
      </c>
      <c r="E64" s="56" t="s">
        <v>194</v>
      </c>
      <c r="F64" s="48">
        <v>2012</v>
      </c>
      <c r="G64" s="48" t="s">
        <v>209</v>
      </c>
      <c r="H64" s="48" t="s">
        <v>211</v>
      </c>
      <c r="I64" s="48" t="s">
        <v>16</v>
      </c>
      <c r="J64" s="48" t="s">
        <v>13</v>
      </c>
      <c r="K64" s="48" t="s">
        <v>15</v>
      </c>
      <c r="L64" s="48" t="s">
        <v>14</v>
      </c>
      <c r="M64" s="48">
        <v>1125</v>
      </c>
      <c r="N64" s="49" t="s">
        <v>41</v>
      </c>
      <c r="O64" s="50">
        <v>43435</v>
      </c>
      <c r="P64" s="33">
        <v>24</v>
      </c>
      <c r="Q64" s="51">
        <v>1300</v>
      </c>
      <c r="R64" s="14">
        <v>0</v>
      </c>
      <c r="S64" s="22">
        <f t="shared" si="3"/>
        <v>0</v>
      </c>
      <c r="T64" s="23">
        <f t="shared" si="1"/>
        <v>0</v>
      </c>
    </row>
    <row r="65" spans="1:20" ht="61.5" customHeight="1" thickBot="1" x14ac:dyDescent="0.3">
      <c r="A65" s="67" t="s">
        <v>33</v>
      </c>
      <c r="B65" s="68"/>
      <c r="C65" s="68"/>
      <c r="D65" s="68"/>
      <c r="E65" s="68"/>
      <c r="F65" s="68"/>
      <c r="G65" s="68"/>
      <c r="H65" s="68"/>
      <c r="I65" s="68"/>
      <c r="J65" s="68"/>
      <c r="K65" s="68"/>
      <c r="L65" s="68"/>
      <c r="M65" s="68"/>
      <c r="N65" s="68"/>
      <c r="O65" s="68"/>
      <c r="P65" s="68"/>
      <c r="Q65" s="68"/>
      <c r="R65" s="69"/>
      <c r="S65" s="78">
        <f>SUM(T9:T64)</f>
        <v>0</v>
      </c>
      <c r="T65" s="79"/>
    </row>
    <row r="66" spans="1:20" ht="34.5" customHeight="1" x14ac:dyDescent="0.25">
      <c r="A66" s="100"/>
      <c r="B66" s="101"/>
      <c r="C66" s="101"/>
      <c r="D66" s="101"/>
      <c r="E66" s="101"/>
      <c r="F66" s="101"/>
      <c r="G66" s="101"/>
      <c r="H66" s="101"/>
      <c r="I66" s="101"/>
      <c r="J66" s="101"/>
      <c r="K66" s="101"/>
      <c r="L66" s="101"/>
      <c r="M66" s="101"/>
      <c r="N66" s="101"/>
      <c r="O66" s="101"/>
      <c r="P66" s="101"/>
      <c r="Q66" s="101"/>
      <c r="R66" s="101"/>
      <c r="S66" s="101"/>
      <c r="T66" s="101"/>
    </row>
    <row r="67" spans="1:20" ht="34.5" customHeight="1" x14ac:dyDescent="0.25">
      <c r="A67" s="95" t="s">
        <v>214</v>
      </c>
      <c r="B67" s="96"/>
      <c r="C67" s="96"/>
      <c r="D67" s="96"/>
      <c r="E67" s="96"/>
      <c r="F67" s="96"/>
      <c r="G67" s="96"/>
      <c r="H67" s="96"/>
      <c r="I67" s="96"/>
      <c r="J67" s="96"/>
      <c r="K67" s="96"/>
      <c r="L67" s="96"/>
      <c r="M67" s="96"/>
      <c r="N67" s="96"/>
      <c r="O67" s="96"/>
      <c r="P67" s="96"/>
      <c r="Q67" s="96"/>
      <c r="R67" s="96"/>
      <c r="S67" s="96"/>
      <c r="T67" s="96"/>
    </row>
    <row r="68" spans="1:20" ht="34.5" customHeight="1" x14ac:dyDescent="0.25">
      <c r="A68" s="99"/>
      <c r="B68" s="96"/>
      <c r="C68" s="96"/>
      <c r="D68" s="96"/>
      <c r="E68" s="96"/>
      <c r="F68" s="96"/>
      <c r="G68" s="96"/>
      <c r="H68" s="96"/>
      <c r="I68" s="96"/>
      <c r="J68" s="96"/>
      <c r="K68" s="96"/>
      <c r="L68" s="96"/>
      <c r="M68" s="96"/>
      <c r="N68" s="96"/>
      <c r="O68" s="96"/>
      <c r="P68" s="96"/>
      <c r="Q68" s="96"/>
      <c r="R68" s="96"/>
      <c r="S68" s="96"/>
      <c r="T68" s="96"/>
    </row>
    <row r="69" spans="1:20" ht="34.5" customHeight="1" x14ac:dyDescent="0.25">
      <c r="A69" s="97" t="s">
        <v>56</v>
      </c>
      <c r="B69" s="98"/>
      <c r="C69" s="98"/>
      <c r="D69" s="98"/>
      <c r="E69" s="98"/>
      <c r="F69" s="98"/>
      <c r="G69" s="98"/>
      <c r="H69" s="98"/>
      <c r="I69" s="98"/>
      <c r="J69" s="98"/>
      <c r="K69" s="98"/>
      <c r="L69" s="98"/>
      <c r="M69" s="98"/>
      <c r="N69" s="98"/>
      <c r="O69" s="98"/>
      <c r="P69" s="98"/>
      <c r="Q69" s="98"/>
      <c r="R69" s="98"/>
      <c r="S69" s="98"/>
      <c r="T69" s="98"/>
    </row>
    <row r="70" spans="1:20" ht="15.75" thickBot="1" x14ac:dyDescent="0.3">
      <c r="A70" s="99"/>
      <c r="B70" s="96"/>
      <c r="C70" s="96"/>
      <c r="D70" s="96"/>
      <c r="E70" s="96"/>
      <c r="F70" s="96"/>
      <c r="G70" s="96"/>
      <c r="H70" s="96"/>
      <c r="I70" s="96"/>
      <c r="J70" s="96"/>
      <c r="K70" s="96"/>
      <c r="L70" s="96"/>
      <c r="M70" s="96"/>
      <c r="N70" s="96"/>
      <c r="O70" s="96"/>
      <c r="P70" s="96"/>
      <c r="Q70" s="96"/>
      <c r="R70" s="96"/>
      <c r="S70" s="96"/>
      <c r="T70" s="96"/>
    </row>
    <row r="71" spans="1:20" ht="107.25" customHeight="1" x14ac:dyDescent="0.25">
      <c r="A71" s="102" t="s">
        <v>60</v>
      </c>
      <c r="B71" s="103"/>
      <c r="C71" s="103"/>
      <c r="D71" s="103"/>
      <c r="E71" s="103"/>
      <c r="F71" s="104"/>
      <c r="G71" s="74" t="s">
        <v>52</v>
      </c>
      <c r="H71" s="112"/>
      <c r="I71" s="112"/>
      <c r="J71" s="115" t="s">
        <v>53</v>
      </c>
      <c r="K71" s="116"/>
      <c r="L71" s="116"/>
      <c r="M71" s="117"/>
      <c r="N71" s="102" t="s">
        <v>57</v>
      </c>
      <c r="O71" s="107"/>
      <c r="P71" s="107"/>
      <c r="Q71" s="70"/>
      <c r="R71" s="102" t="s">
        <v>58</v>
      </c>
      <c r="S71" s="107"/>
      <c r="T71" s="108"/>
    </row>
    <row r="72" spans="1:20" ht="34.5" customHeight="1" thickBot="1" x14ac:dyDescent="0.3">
      <c r="A72" s="105">
        <v>0</v>
      </c>
      <c r="B72" s="126"/>
      <c r="C72" s="126"/>
      <c r="D72" s="126"/>
      <c r="E72" s="126"/>
      <c r="F72" s="127"/>
      <c r="G72" s="113">
        <f>ROUND(A72,2)</f>
        <v>0</v>
      </c>
      <c r="H72" s="114"/>
      <c r="I72" s="114"/>
      <c r="J72" s="118">
        <v>535</v>
      </c>
      <c r="K72" s="118"/>
      <c r="L72" s="118"/>
      <c r="M72" s="118"/>
      <c r="N72" s="119">
        <v>30</v>
      </c>
      <c r="O72" s="120"/>
      <c r="P72" s="120"/>
      <c r="Q72" s="121"/>
      <c r="R72" s="109">
        <f>(G72*J72) + ((G72*1.3)*N72)</f>
        <v>0</v>
      </c>
      <c r="S72" s="110"/>
      <c r="T72" s="111"/>
    </row>
    <row r="73" spans="1:20" ht="34.5" customHeight="1" x14ac:dyDescent="0.25">
      <c r="A73" s="100"/>
      <c r="B73" s="101"/>
      <c r="C73" s="101"/>
      <c r="D73" s="101"/>
      <c r="E73" s="101"/>
      <c r="F73" s="101"/>
      <c r="G73" s="101"/>
      <c r="H73" s="101"/>
      <c r="I73" s="101"/>
      <c r="J73" s="101"/>
      <c r="K73" s="101"/>
      <c r="L73" s="101"/>
      <c r="M73" s="101"/>
      <c r="N73" s="101"/>
      <c r="O73" s="101"/>
      <c r="P73" s="101"/>
      <c r="Q73" s="101"/>
      <c r="R73" s="101"/>
      <c r="S73" s="101"/>
      <c r="T73" s="101"/>
    </row>
    <row r="74" spans="1:20" ht="34.5" customHeight="1" x14ac:dyDescent="0.25">
      <c r="A74" s="95" t="s">
        <v>212</v>
      </c>
      <c r="B74" s="96"/>
      <c r="C74" s="96"/>
      <c r="D74" s="96"/>
      <c r="E74" s="96"/>
      <c r="F74" s="96"/>
      <c r="G74" s="96"/>
      <c r="H74" s="96"/>
      <c r="I74" s="96"/>
      <c r="J74" s="96"/>
      <c r="K74" s="96"/>
      <c r="L74" s="96"/>
      <c r="M74" s="96"/>
      <c r="N74" s="96"/>
      <c r="O74" s="96"/>
      <c r="P74" s="96"/>
      <c r="Q74" s="96"/>
      <c r="R74" s="96"/>
      <c r="S74" s="96"/>
      <c r="T74" s="96"/>
    </row>
    <row r="75" spans="1:20" ht="34.5" customHeight="1" x14ac:dyDescent="0.25">
      <c r="A75" s="106" t="s">
        <v>54</v>
      </c>
      <c r="B75" s="96"/>
      <c r="C75" s="96"/>
      <c r="D75" s="96"/>
      <c r="E75" s="96"/>
      <c r="F75" s="96"/>
      <c r="G75" s="96"/>
      <c r="H75" s="96"/>
      <c r="I75" s="96"/>
      <c r="J75" s="96"/>
      <c r="K75" s="96"/>
      <c r="L75" s="96"/>
      <c r="M75" s="96"/>
      <c r="N75" s="96"/>
      <c r="O75" s="96"/>
      <c r="P75" s="96"/>
      <c r="Q75" s="96"/>
      <c r="R75" s="96"/>
      <c r="S75" s="96"/>
      <c r="T75" s="96"/>
    </row>
    <row r="76" spans="1:20" ht="34.5" customHeight="1" x14ac:dyDescent="0.25">
      <c r="A76" s="122" t="s">
        <v>55</v>
      </c>
      <c r="B76" s="96"/>
      <c r="C76" s="96"/>
      <c r="D76" s="96"/>
      <c r="E76" s="96"/>
      <c r="F76" s="96"/>
      <c r="G76" s="96"/>
      <c r="H76" s="96"/>
      <c r="I76" s="96"/>
      <c r="J76" s="96"/>
      <c r="K76" s="96"/>
      <c r="L76" s="96"/>
      <c r="M76" s="96"/>
      <c r="N76" s="96"/>
      <c r="O76" s="96"/>
      <c r="P76" s="96"/>
      <c r="Q76" s="96"/>
      <c r="R76" s="96"/>
      <c r="S76" s="96"/>
      <c r="T76" s="96"/>
    </row>
    <row r="77" spans="1:20" ht="56.25" customHeight="1" x14ac:dyDescent="0.25">
      <c r="A77" s="99"/>
      <c r="B77" s="96"/>
      <c r="C77" s="96"/>
      <c r="D77" s="96"/>
      <c r="E77" s="96"/>
      <c r="F77" s="96"/>
      <c r="G77" s="96"/>
      <c r="H77" s="96"/>
      <c r="I77" s="96"/>
      <c r="J77" s="96"/>
      <c r="K77" s="96"/>
      <c r="L77" s="96"/>
      <c r="M77" s="96"/>
      <c r="N77" s="96"/>
      <c r="O77" s="96"/>
      <c r="P77" s="96"/>
      <c r="Q77" s="96"/>
      <c r="R77" s="96"/>
      <c r="S77" s="96"/>
      <c r="T77" s="96"/>
    </row>
    <row r="78" spans="1:20" ht="33.75" customHeight="1" x14ac:dyDescent="0.25">
      <c r="A78" s="97" t="s">
        <v>47</v>
      </c>
      <c r="B78" s="96"/>
      <c r="C78" s="96"/>
      <c r="D78" s="96"/>
      <c r="E78" s="96"/>
      <c r="F78" s="96"/>
      <c r="G78" s="96"/>
      <c r="H78" s="96"/>
      <c r="I78" s="96"/>
      <c r="J78" s="96"/>
      <c r="K78" s="96"/>
      <c r="L78" s="96"/>
      <c r="M78" s="96"/>
      <c r="N78" s="96"/>
      <c r="O78" s="96"/>
      <c r="P78" s="96"/>
      <c r="Q78" s="96"/>
      <c r="R78" s="96"/>
      <c r="S78" s="96"/>
      <c r="T78" s="96"/>
    </row>
    <row r="79" spans="1:20" ht="34.5" customHeight="1" thickBot="1" x14ac:dyDescent="0.3">
      <c r="A79" s="99"/>
      <c r="B79" s="96"/>
      <c r="C79" s="96"/>
      <c r="D79" s="96"/>
      <c r="E79" s="96"/>
      <c r="F79" s="96"/>
      <c r="G79" s="96"/>
      <c r="H79" s="96"/>
      <c r="I79" s="96"/>
      <c r="J79" s="96"/>
      <c r="K79" s="96"/>
      <c r="L79" s="96"/>
      <c r="M79" s="96"/>
      <c r="N79" s="96"/>
      <c r="O79" s="96"/>
      <c r="P79" s="96"/>
      <c r="Q79" s="96"/>
      <c r="R79" s="96"/>
      <c r="S79" s="96"/>
      <c r="T79" s="96"/>
    </row>
    <row r="80" spans="1:20" ht="56.25" customHeight="1" thickBot="1" x14ac:dyDescent="0.3">
      <c r="A80" s="123" t="s">
        <v>49</v>
      </c>
      <c r="B80" s="68"/>
      <c r="C80" s="68"/>
      <c r="D80" s="68"/>
      <c r="E80" s="68"/>
      <c r="F80" s="68"/>
      <c r="G80" s="68"/>
      <c r="H80" s="68"/>
      <c r="I80" s="68"/>
      <c r="J80" s="68"/>
      <c r="K80" s="68"/>
      <c r="L80" s="68"/>
      <c r="M80" s="68"/>
      <c r="N80" s="68"/>
      <c r="O80" s="68"/>
      <c r="P80" s="68"/>
      <c r="Q80" s="68"/>
      <c r="R80" s="68"/>
      <c r="S80" s="68"/>
      <c r="T80" s="69"/>
    </row>
    <row r="81" spans="1:20" ht="67.5" customHeight="1" thickBot="1" x14ac:dyDescent="0.3">
      <c r="A81" s="124">
        <f>S65+R72</f>
        <v>0</v>
      </c>
      <c r="B81" s="68"/>
      <c r="C81" s="68"/>
      <c r="D81" s="68"/>
      <c r="E81" s="68"/>
      <c r="F81" s="68"/>
      <c r="G81" s="68"/>
      <c r="H81" s="68"/>
      <c r="I81" s="68"/>
      <c r="J81" s="68"/>
      <c r="K81" s="68"/>
      <c r="L81" s="68"/>
      <c r="M81" s="68"/>
      <c r="N81" s="68"/>
      <c r="O81" s="68"/>
      <c r="P81" s="68"/>
      <c r="Q81" s="68"/>
      <c r="R81" s="68"/>
      <c r="S81" s="68"/>
      <c r="T81" s="69"/>
    </row>
    <row r="82" spans="1:20" ht="34.5" customHeight="1" x14ac:dyDescent="0.25">
      <c r="A82" s="99"/>
      <c r="B82" s="96"/>
      <c r="C82" s="96"/>
      <c r="D82" s="96"/>
      <c r="E82" s="96"/>
      <c r="F82" s="96"/>
      <c r="G82" s="96"/>
      <c r="H82" s="96"/>
      <c r="I82" s="96"/>
      <c r="J82" s="96"/>
      <c r="K82" s="96"/>
      <c r="L82" s="96"/>
      <c r="M82" s="96"/>
      <c r="N82" s="96"/>
      <c r="O82" s="96"/>
      <c r="P82" s="96"/>
      <c r="Q82" s="96"/>
      <c r="R82" s="96"/>
      <c r="S82" s="96"/>
      <c r="T82" s="96"/>
    </row>
    <row r="83" spans="1:20" ht="34.5" customHeight="1" x14ac:dyDescent="0.25">
      <c r="A83" s="125" t="s">
        <v>59</v>
      </c>
      <c r="B83" s="96"/>
      <c r="C83" s="96"/>
      <c r="D83" s="96"/>
      <c r="E83" s="96"/>
      <c r="F83" s="96"/>
      <c r="G83" s="96"/>
      <c r="H83" s="96"/>
      <c r="I83" s="96"/>
      <c r="J83" s="96"/>
      <c r="K83" s="96"/>
      <c r="L83" s="96"/>
      <c r="M83" s="96"/>
      <c r="N83" s="96"/>
      <c r="O83" s="96"/>
      <c r="P83" s="96"/>
      <c r="Q83" s="96"/>
      <c r="R83" s="96"/>
      <c r="S83" s="96"/>
      <c r="T83" s="96"/>
    </row>
    <row r="84" spans="1:20" ht="34.5" customHeight="1" x14ac:dyDescent="0.25">
      <c r="A84" s="99"/>
      <c r="B84" s="96"/>
      <c r="C84" s="96"/>
      <c r="D84" s="96"/>
      <c r="E84" s="96"/>
      <c r="F84" s="96"/>
      <c r="G84" s="96"/>
      <c r="H84" s="96"/>
      <c r="I84" s="96"/>
      <c r="J84" s="96"/>
      <c r="K84" s="96"/>
      <c r="L84" s="96"/>
      <c r="M84" s="96"/>
      <c r="N84" s="96"/>
      <c r="O84" s="96"/>
      <c r="P84" s="96"/>
      <c r="Q84" s="96"/>
      <c r="R84" s="96"/>
      <c r="S84" s="96"/>
      <c r="T84" s="96"/>
    </row>
    <row r="85" spans="1:20" ht="34.5" customHeight="1" x14ac:dyDescent="0.25">
      <c r="A85" s="99"/>
      <c r="B85" s="96"/>
      <c r="C85" s="96"/>
      <c r="D85" s="96"/>
      <c r="E85" s="96"/>
      <c r="F85" s="96"/>
      <c r="G85" s="96"/>
      <c r="H85" s="96"/>
      <c r="I85" s="96"/>
      <c r="J85" s="96"/>
      <c r="K85" s="96"/>
      <c r="L85" s="96"/>
      <c r="M85" s="96"/>
      <c r="N85" s="96"/>
      <c r="O85" s="96"/>
      <c r="P85" s="96"/>
      <c r="Q85" s="96"/>
      <c r="R85" s="96"/>
      <c r="S85" s="96"/>
      <c r="T85" s="96"/>
    </row>
    <row r="86" spans="1:20" ht="34.5" customHeight="1" x14ac:dyDescent="0.2"/>
    <row r="87" spans="1:20" ht="34.5" customHeight="1" x14ac:dyDescent="0.2"/>
    <row r="88" spans="1:20" ht="34.5" customHeight="1" x14ac:dyDescent="0.2"/>
    <row r="89" spans="1:20" ht="34.5" customHeight="1" x14ac:dyDescent="0.2"/>
    <row r="90" spans="1:20" ht="34.5" customHeight="1" x14ac:dyDescent="0.2"/>
    <row r="91" spans="1:20" ht="34.5" customHeight="1" x14ac:dyDescent="0.2"/>
    <row r="92" spans="1:20" ht="34.5" customHeight="1" x14ac:dyDescent="0.2"/>
    <row r="93" spans="1:20" ht="34.5" customHeight="1" x14ac:dyDescent="0.2"/>
    <row r="94" spans="1:20" ht="34.5" customHeight="1" x14ac:dyDescent="0.2"/>
    <row r="95" spans="1:20" ht="34.5" customHeight="1" x14ac:dyDescent="0.2"/>
    <row r="96" spans="1:20" ht="34.5" customHeight="1" x14ac:dyDescent="0.2"/>
    <row r="97" ht="34.5" customHeight="1" x14ac:dyDescent="0.2"/>
    <row r="98" ht="34.5" customHeight="1" x14ac:dyDescent="0.2"/>
    <row r="99" ht="34.5" customHeight="1" x14ac:dyDescent="0.2"/>
    <row r="100" ht="34.5" customHeight="1" x14ac:dyDescent="0.2"/>
    <row r="101" ht="34.5" customHeight="1" x14ac:dyDescent="0.2"/>
    <row r="102" ht="34.5" customHeight="1" x14ac:dyDescent="0.2"/>
    <row r="103" ht="34.5" customHeight="1" x14ac:dyDescent="0.2"/>
    <row r="104" ht="34.5" customHeight="1" x14ac:dyDescent="0.2"/>
    <row r="105" ht="34.5" customHeight="1" x14ac:dyDescent="0.2"/>
    <row r="106" ht="34.5" customHeight="1" x14ac:dyDescent="0.2"/>
    <row r="107" ht="34.5" customHeight="1" x14ac:dyDescent="0.2"/>
    <row r="108" ht="34.5" customHeight="1" x14ac:dyDescent="0.2"/>
    <row r="109" ht="34.5" customHeight="1" x14ac:dyDescent="0.2"/>
    <row r="110" ht="34.5" customHeight="1" x14ac:dyDescent="0.2"/>
    <row r="111" ht="34.5" customHeight="1" x14ac:dyDescent="0.2"/>
    <row r="112" ht="34.5" customHeight="1" x14ac:dyDescent="0.2"/>
    <row r="113" ht="34.5" customHeight="1" x14ac:dyDescent="0.2"/>
    <row r="114" ht="37.5" customHeight="1" x14ac:dyDescent="0.2"/>
    <row r="120" ht="105.75" customHeight="1" x14ac:dyDescent="0.2"/>
    <row r="121" ht="37.5" customHeight="1" x14ac:dyDescent="0.2"/>
    <row r="124" ht="31.5" customHeight="1" x14ac:dyDescent="0.2"/>
    <row r="125" ht="15.75" customHeight="1" x14ac:dyDescent="0.2"/>
    <row r="129" ht="45" customHeight="1" x14ac:dyDescent="0.2"/>
    <row r="130" ht="45" customHeight="1" x14ac:dyDescent="0.2"/>
    <row r="131" ht="20.25" customHeight="1" x14ac:dyDescent="0.2"/>
    <row r="132" ht="38.25" customHeight="1" x14ac:dyDescent="0.2"/>
    <row r="134" ht="15.75" customHeight="1" x14ac:dyDescent="0.2"/>
  </sheetData>
  <sheetProtection algorithmName="SHA-512" hashValue="ZMVkyp8bO8crMCWEaNi714PnZL5kfNSsK2KxYiZnB01KXWDAKAwuXrA7OEImIJNDlR8RWsZQxVKOFuQhvu3iWw==" saltValue="Fp9swiPywfdyaufsdz72eA==" spinCount="100000" sheet="1" objects="1" scenarios="1" selectLockedCells="1"/>
  <mergeCells count="54">
    <mergeCell ref="A81:T81"/>
    <mergeCell ref="A82:T82"/>
    <mergeCell ref="A83:T83"/>
    <mergeCell ref="A84:T84"/>
    <mergeCell ref="A85:T85"/>
    <mergeCell ref="A76:T76"/>
    <mergeCell ref="A77:T77"/>
    <mergeCell ref="A78:T78"/>
    <mergeCell ref="A79:T79"/>
    <mergeCell ref="A80:T80"/>
    <mergeCell ref="A71:F71"/>
    <mergeCell ref="A72:F72"/>
    <mergeCell ref="A73:T73"/>
    <mergeCell ref="A74:T74"/>
    <mergeCell ref="A75:T75"/>
    <mergeCell ref="R71:T71"/>
    <mergeCell ref="R72:T72"/>
    <mergeCell ref="G71:I71"/>
    <mergeCell ref="G72:I72"/>
    <mergeCell ref="J71:M71"/>
    <mergeCell ref="J72:M72"/>
    <mergeCell ref="N71:Q71"/>
    <mergeCell ref="N72:Q72"/>
    <mergeCell ref="A67:T67"/>
    <mergeCell ref="A69:T69"/>
    <mergeCell ref="A68:T68"/>
    <mergeCell ref="A66:T66"/>
    <mergeCell ref="A70:T70"/>
    <mergeCell ref="A2:T2"/>
    <mergeCell ref="A1:T1"/>
    <mergeCell ref="A3:T3"/>
    <mergeCell ref="A5:T5"/>
    <mergeCell ref="A6:T6"/>
    <mergeCell ref="B4:T4"/>
    <mergeCell ref="S65:T65"/>
    <mergeCell ref="F7:F8"/>
    <mergeCell ref="G7:G8"/>
    <mergeCell ref="H7:H8"/>
    <mergeCell ref="I7:I8"/>
    <mergeCell ref="L7:L8"/>
    <mergeCell ref="M7:M8"/>
    <mergeCell ref="T7:T8"/>
    <mergeCell ref="S7:S8"/>
    <mergeCell ref="A7:A8"/>
    <mergeCell ref="A65:R65"/>
    <mergeCell ref="B7:B8"/>
    <mergeCell ref="P7:P8"/>
    <mergeCell ref="R7:R8"/>
    <mergeCell ref="C7:C8"/>
    <mergeCell ref="D7:D8"/>
    <mergeCell ref="E7:E8"/>
    <mergeCell ref="O7:O8"/>
    <mergeCell ref="N7:N8"/>
    <mergeCell ref="Q7:Q8"/>
  </mergeCells>
  <conditionalFormatting sqref="S9:S64">
    <cfRule type="cellIs" dxfId="39" priority="123" operator="greaterThan">
      <formula>0</formula>
    </cfRule>
    <cfRule type="cellIs" dxfId="38" priority="124" operator="lessThanOrEqual">
      <formula>0</formula>
    </cfRule>
  </conditionalFormatting>
  <conditionalFormatting sqref="G72:I72">
    <cfRule type="cellIs" dxfId="37" priority="120" operator="greaterThan">
      <formula>310</formula>
    </cfRule>
    <cfRule type="cellIs" dxfId="36" priority="121" operator="greaterThan">
      <formula>0</formula>
    </cfRule>
    <cfRule type="cellIs" dxfId="35" priority="122" operator="lessThanOrEqual">
      <formula>0</formula>
    </cfRule>
  </conditionalFormatting>
  <conditionalFormatting sqref="A72">
    <cfRule type="cellIs" dxfId="34" priority="119" operator="greaterThan">
      <formula>350</formula>
    </cfRule>
  </conditionalFormatting>
  <conditionalFormatting sqref="S9:S10">
    <cfRule type="cellIs" dxfId="33" priority="34" operator="greaterThan">
      <formula>560</formula>
    </cfRule>
  </conditionalFormatting>
  <conditionalFormatting sqref="S11 S14">
    <cfRule type="cellIs" dxfId="32" priority="33" operator="greaterThan">
      <formula>1000</formula>
    </cfRule>
  </conditionalFormatting>
  <conditionalFormatting sqref="S12">
    <cfRule type="cellIs" dxfId="31" priority="32" operator="greaterThan">
      <formula>210</formula>
    </cfRule>
  </conditionalFormatting>
  <conditionalFormatting sqref="S13">
    <cfRule type="cellIs" dxfId="30" priority="31" operator="greaterThan">
      <formula>830</formula>
    </cfRule>
  </conditionalFormatting>
  <conditionalFormatting sqref="S15">
    <cfRule type="cellIs" dxfId="29" priority="30" operator="greaterThan">
      <formula>730</formula>
    </cfRule>
  </conditionalFormatting>
  <conditionalFormatting sqref="S16 S18 S22:S24 S34 S47:S48 S64">
    <cfRule type="cellIs" dxfId="28" priority="29" operator="greaterThan">
      <formula>1300</formula>
    </cfRule>
  </conditionalFormatting>
  <conditionalFormatting sqref="S17">
    <cfRule type="cellIs" dxfId="27" priority="28" operator="greaterThan">
      <formula>820</formula>
    </cfRule>
  </conditionalFormatting>
  <conditionalFormatting sqref="S19">
    <cfRule type="cellIs" dxfId="26" priority="27" operator="greaterThan">
      <formula>400</formula>
    </cfRule>
  </conditionalFormatting>
  <conditionalFormatting sqref="S20">
    <cfRule type="cellIs" dxfId="25" priority="26" operator="greaterThan">
      <formula>430</formula>
    </cfRule>
  </conditionalFormatting>
  <conditionalFormatting sqref="S21">
    <cfRule type="cellIs" dxfId="24" priority="25" operator="greaterThan">
      <formula>100</formula>
    </cfRule>
  </conditionalFormatting>
  <conditionalFormatting sqref="S25:S27">
    <cfRule type="cellIs" dxfId="23" priority="24" operator="greaterThan">
      <formula>710</formula>
    </cfRule>
  </conditionalFormatting>
  <conditionalFormatting sqref="S28:S29">
    <cfRule type="cellIs" dxfId="22" priority="23" operator="greaterThan">
      <formula>1130</formula>
    </cfRule>
  </conditionalFormatting>
  <conditionalFormatting sqref="S30:S32">
    <cfRule type="cellIs" dxfId="21" priority="22" operator="greaterThan">
      <formula>750</formula>
    </cfRule>
  </conditionalFormatting>
  <conditionalFormatting sqref="S33 S49:S50">
    <cfRule type="cellIs" dxfId="20" priority="21" operator="greaterThan">
      <formula>700</formula>
    </cfRule>
  </conditionalFormatting>
  <conditionalFormatting sqref="S35">
    <cfRule type="cellIs" dxfId="19" priority="20" operator="greaterThan">
      <formula>300</formula>
    </cfRule>
  </conditionalFormatting>
  <conditionalFormatting sqref="S36">
    <cfRule type="cellIs" dxfId="18" priority="19" operator="greaterThan">
      <formula>670</formula>
    </cfRule>
  </conditionalFormatting>
  <conditionalFormatting sqref="S37">
    <cfRule type="cellIs" dxfId="17" priority="18" operator="greaterThan">
      <formula>880</formula>
    </cfRule>
  </conditionalFormatting>
  <conditionalFormatting sqref="S38">
    <cfRule type="cellIs" dxfId="16" priority="17" operator="greaterThan">
      <formula>1080</formula>
    </cfRule>
  </conditionalFormatting>
  <conditionalFormatting sqref="S39">
    <cfRule type="cellIs" dxfId="15" priority="16" operator="greaterThan">
      <formula>840</formula>
    </cfRule>
  </conditionalFormatting>
  <conditionalFormatting sqref="S40">
    <cfRule type="cellIs" dxfId="14" priority="15" operator="greaterThan">
      <formula>680</formula>
    </cfRule>
  </conditionalFormatting>
  <conditionalFormatting sqref="S41">
    <cfRule type="cellIs" dxfId="13" priority="14" operator="greaterThan">
      <formula>340</formula>
    </cfRule>
  </conditionalFormatting>
  <conditionalFormatting sqref="S42:S43">
    <cfRule type="cellIs" dxfId="12" priority="13" operator="greaterThan">
      <formula>1240</formula>
    </cfRule>
  </conditionalFormatting>
  <conditionalFormatting sqref="S44">
    <cfRule type="cellIs" dxfId="11" priority="12" operator="greaterThan">
      <formula>410</formula>
    </cfRule>
  </conditionalFormatting>
  <conditionalFormatting sqref="S45">
    <cfRule type="cellIs" dxfId="10" priority="11" operator="greaterThan">
      <formula>350</formula>
    </cfRule>
  </conditionalFormatting>
  <conditionalFormatting sqref="S46">
    <cfRule type="cellIs" dxfId="9" priority="10" operator="greaterThan">
      <formula>260</formula>
    </cfRule>
  </conditionalFormatting>
  <conditionalFormatting sqref="S51:S52 S55">
    <cfRule type="cellIs" dxfId="8" priority="9" operator="greaterThan">
      <formula>1070</formula>
    </cfRule>
  </conditionalFormatting>
  <conditionalFormatting sqref="S53:S54">
    <cfRule type="cellIs" dxfId="7" priority="8" operator="greaterThan">
      <formula>930</formula>
    </cfRule>
  </conditionalFormatting>
  <conditionalFormatting sqref="S56">
    <cfRule type="cellIs" dxfId="6" priority="7" operator="greaterThan">
      <formula>1240</formula>
    </cfRule>
  </conditionalFormatting>
  <conditionalFormatting sqref="S57">
    <cfRule type="cellIs" dxfId="5" priority="6" operator="greaterThan">
      <formula>830</formula>
    </cfRule>
  </conditionalFormatting>
  <conditionalFormatting sqref="S58">
    <cfRule type="cellIs" dxfId="4" priority="5" operator="greaterThan">
      <formula>740</formula>
    </cfRule>
  </conditionalFormatting>
  <conditionalFormatting sqref="S59">
    <cfRule type="cellIs" dxfId="3" priority="4" operator="greaterThan">
      <formula>290</formula>
    </cfRule>
  </conditionalFormatting>
  <conditionalFormatting sqref="S60">
    <cfRule type="cellIs" dxfId="2" priority="3" operator="greaterThan">
      <formula>1040</formula>
    </cfRule>
  </conditionalFormatting>
  <conditionalFormatting sqref="S61:S62">
    <cfRule type="cellIs" dxfId="1" priority="2" operator="greaterThan">
      <formula>450</formula>
    </cfRule>
  </conditionalFormatting>
  <conditionalFormatting sqref="S63">
    <cfRule type="cellIs" dxfId="0" priority="1" operator="greaterThan">
      <formula>690</formula>
    </cfRule>
  </conditionalFormatting>
  <pageMargins left="0.7" right="0.7" top="0.3611111111111111" bottom="0.77380952380952384" header="0.3" footer="0.3"/>
  <pageSetup paperSize="9" scale="47" fitToHeight="0" orientation="landscape" r:id="rId1"/>
  <headerFooter>
    <oddFooter>&amp;LDokumentace zadávacího řízení CESOVS0417 – příloha č. 3&amp;RStránka &amp;"-,Tučné"&amp;P&amp;"-,Obyčejné" z &amp;"-,Tučné"&amp;N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Mgr. Lukáš Pruška</dc:creator>
  <cp:lastModifiedBy>Pavel Koukal</cp:lastModifiedBy>
  <cp:lastPrinted>2017-04-28T05:23:14Z</cp:lastPrinted>
  <dcterms:created xsi:type="dcterms:W3CDTF">2013-11-07T14:44:17Z</dcterms:created>
  <dcterms:modified xsi:type="dcterms:W3CDTF">2017-07-31T11:21:02Z</dcterms:modified>
</cp:coreProperties>
</file>