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2185" windowHeight="12570" activeTab="0"/>
  </bookViews>
  <sheets>
    <sheet name="List1" sheetId="1" r:id="rId1"/>
    <sheet name="List2" sheetId="2" r:id="rId2"/>
    <sheet name="List3" sheetId="3" r:id="rId3"/>
  </sheets>
  <definedNames>
    <definedName name="_xlnm.Print_Area" localSheetId="0">'List1'!$A$1:$S$132</definedName>
  </definedNames>
  <calcPr calcId="152511"/>
</workbook>
</file>

<file path=xl/sharedStrings.xml><?xml version="1.0" encoding="utf-8"?>
<sst xmlns="http://schemas.openxmlformats.org/spreadsheetml/2006/main" count="1170" uniqueCount="384">
  <si>
    <t>Nemocnice</t>
  </si>
  <si>
    <t>Číslo</t>
  </si>
  <si>
    <t>Výrobce</t>
  </si>
  <si>
    <t>Model</t>
  </si>
  <si>
    <t>Rok pořízení</t>
  </si>
  <si>
    <t>Výrobní číslo</t>
  </si>
  <si>
    <t>Umístění výtahu</t>
  </si>
  <si>
    <t>Evakuační výtah</t>
  </si>
  <si>
    <t>ANO / NE</t>
  </si>
  <si>
    <t>Průchozí výtah</t>
  </si>
  <si>
    <t>Nosnost v kg</t>
  </si>
  <si>
    <t>Počet podlaží / počet stanic</t>
  </si>
  <si>
    <t>Břeclav</t>
  </si>
  <si>
    <t>č. 1</t>
  </si>
  <si>
    <t>OTIS</t>
  </si>
  <si>
    <t>SGNV</t>
  </si>
  <si>
    <t>25-9-40297</t>
  </si>
  <si>
    <t>lékárna K 3096</t>
  </si>
  <si>
    <t>nákladní</t>
  </si>
  <si>
    <t>NE</t>
  </si>
  <si>
    <t>lanový</t>
  </si>
  <si>
    <t>ANO</t>
  </si>
  <si>
    <t>č.2</t>
  </si>
  <si>
    <t>LT</t>
  </si>
  <si>
    <t>15-7-80059</t>
  </si>
  <si>
    <t>RDO,ARO-res               K 3094</t>
  </si>
  <si>
    <t>č.3</t>
  </si>
  <si>
    <t>15-07-80021</t>
  </si>
  <si>
    <t>prádelna-čistý             K 3093</t>
  </si>
  <si>
    <t>č.4</t>
  </si>
  <si>
    <t>C5NE0275</t>
  </si>
  <si>
    <t>transfúzka                    K 3091</t>
  </si>
  <si>
    <t>osobní</t>
  </si>
  <si>
    <t>č.5</t>
  </si>
  <si>
    <t>15-7-80020</t>
  </si>
  <si>
    <t>prádelna-př.prádla K 3092</t>
  </si>
  <si>
    <t>č.6</t>
  </si>
  <si>
    <t>C5NE0271</t>
  </si>
  <si>
    <t>transfúzka                    K 3090</t>
  </si>
  <si>
    <t>č.7</t>
  </si>
  <si>
    <t>2535-6-370</t>
  </si>
  <si>
    <t>kotelna                          K 3106</t>
  </si>
  <si>
    <t>č.8</t>
  </si>
  <si>
    <t>15-8-80061</t>
  </si>
  <si>
    <t>LO-A-pacientský         K 3097</t>
  </si>
  <si>
    <t>č.9</t>
  </si>
  <si>
    <t>15-8-80060</t>
  </si>
  <si>
    <t>LO-A-personal             K 3098</t>
  </si>
  <si>
    <t>č.10</t>
  </si>
  <si>
    <t>15-8-80058</t>
  </si>
  <si>
    <t>LO-A-zásobovací        K 3099</t>
  </si>
  <si>
    <t>č.11</t>
  </si>
  <si>
    <t>15-8-80057</t>
  </si>
  <si>
    <t>LO-A-příjmový             K 3100</t>
  </si>
  <si>
    <t>č.12</t>
  </si>
  <si>
    <t>15-8-80059</t>
  </si>
  <si>
    <t>LO-A-špinavý               K 3101</t>
  </si>
  <si>
    <t>č.13</t>
  </si>
  <si>
    <t>C5NE0578</t>
  </si>
  <si>
    <t>LO-B-příjmový             K 3375</t>
  </si>
  <si>
    <t>č.14</t>
  </si>
  <si>
    <t>C5NE0579</t>
  </si>
  <si>
    <t>LO-B-pacientský         K 3376</t>
  </si>
  <si>
    <t>č.15</t>
  </si>
  <si>
    <t>C5NE0580</t>
  </si>
  <si>
    <t>LO-B-zásobovací        K 3377</t>
  </si>
  <si>
    <t>č.16</t>
  </si>
  <si>
    <t>C5NE0581</t>
  </si>
  <si>
    <t>LO-B-špinavý               K 3378</t>
  </si>
  <si>
    <t>č.17</t>
  </si>
  <si>
    <t>C5NE0582</t>
  </si>
  <si>
    <t>LO-B-personal             K 3379</t>
  </si>
  <si>
    <t>č. 18</t>
  </si>
  <si>
    <t>NG</t>
  </si>
  <si>
    <t>C5NE0881</t>
  </si>
  <si>
    <t>sklad - levý                  K 3185</t>
  </si>
  <si>
    <t>č.19</t>
  </si>
  <si>
    <t>C5NE0882</t>
  </si>
  <si>
    <t>sklad - pravý                K 3186</t>
  </si>
  <si>
    <t>č.20</t>
  </si>
  <si>
    <t>18-8-80019</t>
  </si>
  <si>
    <t>kuchyň-svoz stravy P K 3102</t>
  </si>
  <si>
    <t>č.21</t>
  </si>
  <si>
    <t>15-8-80020</t>
  </si>
  <si>
    <t>kuchyň-svoz stravy L K 3103</t>
  </si>
  <si>
    <t>č.22</t>
  </si>
  <si>
    <t>TONV</t>
  </si>
  <si>
    <t>1545-6-469</t>
  </si>
  <si>
    <t>ubytovna - nákladní   K 3104</t>
  </si>
  <si>
    <t>č.23</t>
  </si>
  <si>
    <t>25-8-40101</t>
  </si>
  <si>
    <t>kuchyň- dodavatels. K 3107</t>
  </si>
  <si>
    <t>č.24</t>
  </si>
  <si>
    <t>ubytovna - osobní     K 3105</t>
  </si>
  <si>
    <t>č.25</t>
  </si>
  <si>
    <t>MB</t>
  </si>
  <si>
    <t>C5SK5599</t>
  </si>
  <si>
    <t>patologie - malý          K 3540</t>
  </si>
  <si>
    <t>C100</t>
  </si>
  <si>
    <t>č.26</t>
  </si>
  <si>
    <t>15-7-80060</t>
  </si>
  <si>
    <t>hematolka - biochem K 3095</t>
  </si>
  <si>
    <t>č.27</t>
  </si>
  <si>
    <t>NGS</t>
  </si>
  <si>
    <t>25-8-40102</t>
  </si>
  <si>
    <t>kuchyň-sklad bram. K 3108</t>
  </si>
  <si>
    <t>č.28</t>
  </si>
  <si>
    <t>C5NE0574</t>
  </si>
  <si>
    <t>rehab.-vodoléčba       K 3374</t>
  </si>
  <si>
    <t>č.29</t>
  </si>
  <si>
    <t>13/500/94</t>
  </si>
  <si>
    <t>operáky,ARO-pravý    K 3382</t>
  </si>
  <si>
    <t>č.30</t>
  </si>
  <si>
    <t>12/500/94</t>
  </si>
  <si>
    <t>operáky,ARO-levý       K 3383</t>
  </si>
  <si>
    <t>č.31</t>
  </si>
  <si>
    <t>TLV</t>
  </si>
  <si>
    <t>C5SK5615</t>
  </si>
  <si>
    <t>patologie - nákladní   K 538</t>
  </si>
  <si>
    <t>č.32</t>
  </si>
  <si>
    <t>C5SK5616</t>
  </si>
  <si>
    <t>ředitelství                     K 3539</t>
  </si>
  <si>
    <t>č.33</t>
  </si>
  <si>
    <t>MBV</t>
  </si>
  <si>
    <t>C5NE0774</t>
  </si>
  <si>
    <t>operáky-sterilka          K 3373</t>
  </si>
  <si>
    <t>osobní lůžkový</t>
  </si>
  <si>
    <t>Vymyslický</t>
  </si>
  <si>
    <t>hydraulický</t>
  </si>
  <si>
    <t>řetězový</t>
  </si>
  <si>
    <t>Ivančice</t>
  </si>
  <si>
    <t>OTS-Otis</t>
  </si>
  <si>
    <t>SG250</t>
  </si>
  <si>
    <t>budova K</t>
  </si>
  <si>
    <t>Transporta Chrudim</t>
  </si>
  <si>
    <t>A1L500</t>
  </si>
  <si>
    <t>1958, modernizace 1996</t>
  </si>
  <si>
    <t>budova J</t>
  </si>
  <si>
    <t>Vymyslický výtahy</t>
  </si>
  <si>
    <t>LT500</t>
  </si>
  <si>
    <t>1989, modernizace 2002</t>
  </si>
  <si>
    <t>15 7 80025</t>
  </si>
  <si>
    <t>budova L</t>
  </si>
  <si>
    <t>LT1600</t>
  </si>
  <si>
    <t>15 7 90022</t>
  </si>
  <si>
    <t>15 7 90023</t>
  </si>
  <si>
    <t>Otis</t>
  </si>
  <si>
    <t>GEN630</t>
  </si>
  <si>
    <t>C5NE4909</t>
  </si>
  <si>
    <t>budova F</t>
  </si>
  <si>
    <t>OTV1275</t>
  </si>
  <si>
    <t>C5NE4908</t>
  </si>
  <si>
    <t>OTV1600</t>
  </si>
  <si>
    <t>C5NE4910</t>
  </si>
  <si>
    <t>C50</t>
  </si>
  <si>
    <t>H1250</t>
  </si>
  <si>
    <t>budova G</t>
  </si>
  <si>
    <t>OTV1020</t>
  </si>
  <si>
    <t>C5NEF339</t>
  </si>
  <si>
    <t>budova O</t>
  </si>
  <si>
    <t>Kyjov</t>
  </si>
  <si>
    <t>HNV 1 600</t>
  </si>
  <si>
    <t>sklad prádla</t>
  </si>
  <si>
    <t>Skočovský</t>
  </si>
  <si>
    <t>LT 500/05</t>
  </si>
  <si>
    <t>C5SK 0313</t>
  </si>
  <si>
    <t>porodní KO 730</t>
  </si>
  <si>
    <t>157-800 70</t>
  </si>
  <si>
    <t>UNK KO 731</t>
  </si>
  <si>
    <t>Transporta</t>
  </si>
  <si>
    <t>LT 500/07</t>
  </si>
  <si>
    <t>15-8-80082</t>
  </si>
  <si>
    <t>radioterapie KO 0732</t>
  </si>
  <si>
    <t>TOV 250/0,7</t>
  </si>
  <si>
    <t>41 86 64 64</t>
  </si>
  <si>
    <t>ubytovna KO 734</t>
  </si>
  <si>
    <t>GNV 1000</t>
  </si>
  <si>
    <t>25-8-70054</t>
  </si>
  <si>
    <t>lékárna KO 734</t>
  </si>
  <si>
    <t>Jakos</t>
  </si>
  <si>
    <t>NG 500/018</t>
  </si>
  <si>
    <t>45-8-225</t>
  </si>
  <si>
    <t>Plicní pavilon</t>
  </si>
  <si>
    <t>MB-C 100</t>
  </si>
  <si>
    <t>C5PK0737</t>
  </si>
  <si>
    <t>chirurgie jídelní KO 736</t>
  </si>
  <si>
    <t>C5PK0738</t>
  </si>
  <si>
    <t>porodní jídelní KO 738</t>
  </si>
  <si>
    <t>C5PK0739</t>
  </si>
  <si>
    <t>porodní prádlo KO 739</t>
  </si>
  <si>
    <t>HOV630</t>
  </si>
  <si>
    <t>kuchyně</t>
  </si>
  <si>
    <t>LT 500/0,5</t>
  </si>
  <si>
    <t>41 71 65 01</t>
  </si>
  <si>
    <t>MB C 100</t>
  </si>
  <si>
    <t>41 70 04 29</t>
  </si>
  <si>
    <t>č. 14</t>
  </si>
  <si>
    <t>NG 1000/0,18</t>
  </si>
  <si>
    <t>25-8-70053</t>
  </si>
  <si>
    <t>C 100</t>
  </si>
  <si>
    <t>chirurgie K 1388</t>
  </si>
  <si>
    <t>HOV 1275/0,6</t>
  </si>
  <si>
    <t>infekční K 1651</t>
  </si>
  <si>
    <t>č.18</t>
  </si>
  <si>
    <t>EV467/1</t>
  </si>
  <si>
    <t>infekční K 1652</t>
  </si>
  <si>
    <t>Kvapil Olomouc</t>
  </si>
  <si>
    <t>LH 1600/0,58</t>
  </si>
  <si>
    <t>chirurgie K 1653</t>
  </si>
  <si>
    <t>chirurgie K 1654</t>
  </si>
  <si>
    <t>IT 1600/0,63</t>
  </si>
  <si>
    <t>2052/00/V1</t>
  </si>
  <si>
    <t>Severní křídlo</t>
  </si>
  <si>
    <t>2052/00/V2</t>
  </si>
  <si>
    <t>IT 1250/0,63</t>
  </si>
  <si>
    <t>C5KE 40 53</t>
  </si>
  <si>
    <t>kožní K 30603</t>
  </si>
  <si>
    <t>C5SK0083</t>
  </si>
  <si>
    <t>chirurgie 40 105</t>
  </si>
  <si>
    <t>Letovice</t>
  </si>
  <si>
    <t>Kone a.s</t>
  </si>
  <si>
    <t>Stella</t>
  </si>
  <si>
    <t>10962841/0047</t>
  </si>
  <si>
    <t>Hlavní budova</t>
  </si>
  <si>
    <t>Trakční osobní/  TOV 1600/0,63</t>
  </si>
  <si>
    <t>č. 2</t>
  </si>
  <si>
    <t>OTIS a.s Břeclav</t>
  </si>
  <si>
    <t>SKG ISO-D 200/0,25</t>
  </si>
  <si>
    <t>C5KE3747/1303</t>
  </si>
  <si>
    <t>Kuchyň</t>
  </si>
  <si>
    <t>č. 3</t>
  </si>
  <si>
    <t>Tišnov</t>
  </si>
  <si>
    <t>Výtahy Slavík</t>
  </si>
  <si>
    <t>NB 100</t>
  </si>
  <si>
    <t>8452-03</t>
  </si>
  <si>
    <t>stravovací provoz</t>
  </si>
  <si>
    <t>Výtahy Moravia</t>
  </si>
  <si>
    <t>EOTI -1000/0,66-3/3-A/S9/Z</t>
  </si>
  <si>
    <t>4220-06</t>
  </si>
  <si>
    <t>budova nemocnice</t>
  </si>
  <si>
    <t>EOTI -1600/0,52-3/4-A/S11/V</t>
  </si>
  <si>
    <t>4221-06</t>
  </si>
  <si>
    <t>TRA Brno</t>
  </si>
  <si>
    <t>TRA Břeclav</t>
  </si>
  <si>
    <t>TRA Praha</t>
  </si>
  <si>
    <t>č. 13</t>
  </si>
  <si>
    <t>Znojmo</t>
  </si>
  <si>
    <t>výtahy Brumovice</t>
  </si>
  <si>
    <t>OT 400</t>
  </si>
  <si>
    <t>C/hl. chodba</t>
  </si>
  <si>
    <t>C/primárky</t>
  </si>
  <si>
    <t>C/kantýna L</t>
  </si>
  <si>
    <t>č. 4</t>
  </si>
  <si>
    <t>C/kantýna P</t>
  </si>
  <si>
    <t>č. 5</t>
  </si>
  <si>
    <t>č. 6</t>
  </si>
  <si>
    <t>LV 1200</t>
  </si>
  <si>
    <t>C/A1L1</t>
  </si>
  <si>
    <t>č. 7</t>
  </si>
  <si>
    <t>C/A1L2</t>
  </si>
  <si>
    <t>č. 8</t>
  </si>
  <si>
    <t>LV 1600</t>
  </si>
  <si>
    <t>C/A1L3</t>
  </si>
  <si>
    <t>č. 9</t>
  </si>
  <si>
    <t>LTV 500</t>
  </si>
  <si>
    <t>C/A1L4</t>
  </si>
  <si>
    <t>č. 10</t>
  </si>
  <si>
    <t>C/lékárna</t>
  </si>
  <si>
    <t>č. 11</t>
  </si>
  <si>
    <t>OT250</t>
  </si>
  <si>
    <t>internát</t>
  </si>
  <si>
    <t>č. 12</t>
  </si>
  <si>
    <t>NT 1250</t>
  </si>
  <si>
    <t>SN/infekční</t>
  </si>
  <si>
    <t>č. 15</t>
  </si>
  <si>
    <t>TRAM Chrudim</t>
  </si>
  <si>
    <t>NT1200</t>
  </si>
  <si>
    <t>SN/ODN/ORKO</t>
  </si>
  <si>
    <t>č. 16</t>
  </si>
  <si>
    <t>Transporta BV</t>
  </si>
  <si>
    <t>15-8-80031</t>
  </si>
  <si>
    <t>H/administrativa</t>
  </si>
  <si>
    <t>č. 17</t>
  </si>
  <si>
    <t>Tramontáž Chrudim</t>
  </si>
  <si>
    <t>LVO2000</t>
  </si>
  <si>
    <t>49/2007</t>
  </si>
  <si>
    <t>S/kuchyň 1</t>
  </si>
  <si>
    <t>50/2007</t>
  </si>
  <si>
    <t>S/kuchyň 2</t>
  </si>
  <si>
    <t>č. 19</t>
  </si>
  <si>
    <t>51/2007</t>
  </si>
  <si>
    <t>S/kuchyň 3</t>
  </si>
  <si>
    <t>č. 20</t>
  </si>
  <si>
    <t>52/2007</t>
  </si>
  <si>
    <t>S/kuchyň 4</t>
  </si>
  <si>
    <t>č. 21</t>
  </si>
  <si>
    <t>53/2007</t>
  </si>
  <si>
    <t>S/kuchyň 5</t>
  </si>
  <si>
    <t>č. 22</t>
  </si>
  <si>
    <t>LVO1600</t>
  </si>
  <si>
    <t>74/2007</t>
  </si>
  <si>
    <t>C/ORKO</t>
  </si>
  <si>
    <t>č. 23</t>
  </si>
  <si>
    <t>č. 24</t>
  </si>
  <si>
    <t>Tra Brno</t>
  </si>
  <si>
    <t>TOV</t>
  </si>
  <si>
    <t>internát SZŠ</t>
  </si>
  <si>
    <t>-</t>
  </si>
  <si>
    <t>Výtah hydraulický / lanový / řetězový</t>
  </si>
  <si>
    <t>Typ výtahu (nákladní, osobní, osobní lůžkový, C100 - jídelní)</t>
  </si>
  <si>
    <t>Paušální cena za servis výtahů v Kč bez DPH</t>
  </si>
  <si>
    <t>Předpokládaná doba poskytování servisu výtahů (počet měsíců)</t>
  </si>
  <si>
    <t>3/3</t>
  </si>
  <si>
    <t>2/2</t>
  </si>
  <si>
    <t>5/5</t>
  </si>
  <si>
    <t>8/8</t>
  </si>
  <si>
    <t>2/3</t>
  </si>
  <si>
    <t>6/6</t>
  </si>
  <si>
    <t>4/4</t>
  </si>
  <si>
    <t>7/7</t>
  </si>
  <si>
    <t>12/12</t>
  </si>
  <si>
    <t>12/4</t>
  </si>
  <si>
    <t>12/11</t>
  </si>
  <si>
    <t>3/2</t>
  </si>
  <si>
    <t>Předpokládaný termín zahájení poskytování servisu výtahů (datum)</t>
  </si>
  <si>
    <t>Paušální cena
v Kč bez DPH
za předpokládanou dobu poskytování servisu výtahů
za 1 výtah</t>
  </si>
  <si>
    <t>kožní K 1371</t>
  </si>
  <si>
    <t>lůžková část Veselí nad Moravou K 1289</t>
  </si>
  <si>
    <t>lůžková část Veselí nad Moravou K 1290</t>
  </si>
  <si>
    <t>A. Paušální cena za servis výtahů v Kč bez DPH</t>
  </si>
  <si>
    <t>C. Celková cena za servis výtahů v Kč bez DPH</t>
  </si>
  <si>
    <t>Specifikace plnění; Předloha pro zpracování ceny plnění</t>
  </si>
  <si>
    <t>Celková cena za servis výtahů v Kč bez DPH *****</t>
  </si>
  <si>
    <t>Maximální výše měsíčního paušálu v Kč bez DPH za 1 měsíc / 1 výtah</t>
  </si>
  <si>
    <r>
      <t xml:space="preserve">Měsíční paušál
v Kč bez DPH
za 1 měsíc / 1 výtah
</t>
    </r>
    <r>
      <rPr>
        <b/>
        <i/>
        <u val="single"/>
        <sz val="11"/>
        <color rgb="FFFF0000"/>
        <rFont val="Calibri"/>
        <family val="2"/>
        <scheme val="minor"/>
      </rPr>
      <t>ZAOKROUHLENÝ NA 2 DESETINNÁ MÍSTA</t>
    </r>
  </si>
  <si>
    <t>* Měsíční paušál za servis 1 výtahu za 1 kalendářní měsíc bude účastníkem zadávacího řízení stanoven s ohledem na parametry výtahu, požadovaný rozsahu servisu výtahů a předpokládanou dobu poskytování servisu výtahu, přičemž nesmí překročit maximální částku uvedenou u příslušného výtahu ve sloupci P.</t>
  </si>
  <si>
    <r>
      <t xml:space="preserve">Měsíčí paušál
v Kč bez DPH
za 1 měsíc / 1 výtah*
</t>
    </r>
    <r>
      <rPr>
        <b/>
        <i/>
        <u val="single"/>
        <sz val="11"/>
        <color rgb="FFFF0000"/>
        <rFont val="Calibri"/>
        <family val="2"/>
        <scheme val="minor"/>
      </rPr>
      <t>DOPLNÍ UCHAZEČ</t>
    </r>
  </si>
  <si>
    <r>
      <t xml:space="preserve">Cena za 1 hodinu poskytování servisních činností a služeb nezahrnutých v měsíčním paušálu (běžná hodinová sazba) v Kč bez DPH (a)
</t>
    </r>
    <r>
      <rPr>
        <b/>
        <i/>
        <u val="single"/>
        <sz val="11"/>
        <color rgb="FFFF0000"/>
        <rFont val="Calibri"/>
        <family val="2"/>
        <scheme val="minor"/>
      </rPr>
      <t>ZAOKROUHLENÁ ZA 2 DESETINNÁ MÍSTA</t>
    </r>
  </si>
  <si>
    <r>
      <t xml:space="preserve">Předpokládaný počet hodin poskytování servisních činností a služeb nezahrnutých v měsíčním paušálu
</t>
    </r>
    <r>
      <rPr>
        <b/>
        <u val="single"/>
        <sz val="11"/>
        <rFont val="Calibri"/>
        <family val="2"/>
        <scheme val="minor"/>
      </rPr>
      <t>poskytovaných v běžné pracovní době</t>
    </r>
    <r>
      <rPr>
        <b/>
        <sz val="11"/>
        <rFont val="Calibri"/>
        <family val="2"/>
        <scheme val="minor"/>
      </rPr>
      <t xml:space="preserve"> *** (b)</t>
    </r>
  </si>
  <si>
    <t>** Cena za 1 hodinu poskytování servisních činností a služeb nezahrnutých v měsíčním paušálu bude účastníkem zadávacího řízení stanovena s ohledem na předpokládaný počet hodin poskytování těchto služeb za dobu trvání veřejné zakázky, přičemž nesmí překročit maximální částku ve výši 350,- Kč bez DPH.</t>
  </si>
  <si>
    <t>*** Předpokládaný počet hodin poskytování servisních činností a služeb nezahrnutých v měsíčním paušálu byl stanoven na základě zkušeností jednotlivých zadavatelů (zdravotnických zařízení) s obdobným předmětem plnění z minulých let a na základě jejich předpokládaných potřeb za předpokládanou dobu plnění veřejné zakázky. Jednotliví zadavatelé nejsou povinni předpokládaný počet hodin využít, případně mohou uvedený předpokládaný počet hodin překročit, přičemž dodavatel není oprávněn cenu za 1 hodinu poskytování servisních činností a služeb nezahrnutých v měsíčním paušálu z důvodu nevyužití nebo překročení předpokládaného počtu hodin jakkoli měnit.</t>
  </si>
  <si>
    <t>**** Cena za poskytování servisních činností a služeb nezahrnutých v měsíčním paušálu celkem za dobu trvání veřejné zakázky bude stanovena podle vzorce d = (a * b) + ((a * 1,3) * c).</t>
  </si>
  <si>
    <t>B. Cena za servisní činností a služby nezahrnuté v měsíčním paušálu v Kč bez DPH</t>
  </si>
  <si>
    <r>
      <t xml:space="preserve">Předpokládaný počet hodin poskytování servisních činností a služeb nezahrnutých v měsíčním paušálu
</t>
    </r>
    <r>
      <rPr>
        <b/>
        <u val="single"/>
        <sz val="11"/>
        <rFont val="Calibri"/>
        <family val="2"/>
        <scheme val="minor"/>
      </rPr>
      <t>poskytovaných v době pohotovosti</t>
    </r>
    <r>
      <rPr>
        <b/>
        <sz val="11"/>
        <rFont val="Calibri"/>
        <family val="2"/>
        <scheme val="minor"/>
      </rPr>
      <t xml:space="preserve"> *** (c)</t>
    </r>
  </si>
  <si>
    <t>Cena za poskytování servisních činností a služeb 
nezahrnutých v měsíčním paušálu celkem v Kč bez DPH **** (d)
d = (a * b) + ((a * 1,3) * c)</t>
  </si>
  <si>
    <t>***** Nabídková cena bez DPH bude stanovena jako součet Paušální ceny za servis výtahů bez DPH a Ceny za servisní činnosti a služby nezahrnuté v měsíčním paušálu v Kč bez DPH.</t>
  </si>
  <si>
    <t>Hustopeče</t>
  </si>
  <si>
    <t>BV Brumovice s.r.o.</t>
  </si>
  <si>
    <t>LTNA 1400</t>
  </si>
  <si>
    <t>hl. budova - RTG</t>
  </si>
  <si>
    <t xml:space="preserve">NE </t>
  </si>
  <si>
    <t>NG 225/0,25</t>
  </si>
  <si>
    <t>pw08/10-19</t>
  </si>
  <si>
    <t>0002</t>
  </si>
  <si>
    <t>dvorní trakt</t>
  </si>
  <si>
    <t>hl. budova - kuchyně</t>
  </si>
  <si>
    <t>hl. budova - ambulance</t>
  </si>
  <si>
    <t>5/6</t>
  </si>
  <si>
    <t>3/4</t>
  </si>
  <si>
    <r>
      <t xml:space="preserve">Cena za 1 hodinu poskytování servisních činností a služeb nezahrnutých v měsíčním paušálu (běžná hodinová sazba) v Kč bez DPH **
</t>
    </r>
    <r>
      <rPr>
        <b/>
        <i/>
        <sz val="11"/>
        <color rgb="FFFF0000"/>
        <rFont val="Calibri"/>
        <family val="2"/>
        <scheme val="minor"/>
      </rPr>
      <t xml:space="preserve">Cena za 1 hodinu poskytování servisních činností a služeb nezahrnutých v měsíčním paušálu (běžná hodinová sazba) v Kč bez DPH
</t>
    </r>
    <r>
      <rPr>
        <b/>
        <i/>
        <u val="single"/>
        <sz val="11"/>
        <color rgb="FFFF0000"/>
        <rFont val="Calibri"/>
        <family val="2"/>
        <scheme val="minor"/>
      </rPr>
      <t>nesmí přesáhnout částku 310,- Kč.</t>
    </r>
  </si>
  <si>
    <t>č. 25</t>
  </si>
  <si>
    <t>č. 26</t>
  </si>
  <si>
    <t>č. 27</t>
  </si>
  <si>
    <t>č. 28</t>
  </si>
  <si>
    <t>LVO1250</t>
  </si>
  <si>
    <t>LVO300</t>
  </si>
  <si>
    <t>LVO630</t>
  </si>
  <si>
    <t>44/2009</t>
  </si>
  <si>
    <t>45/2009</t>
  </si>
  <si>
    <t>46/2009</t>
  </si>
  <si>
    <t>48/2013</t>
  </si>
  <si>
    <t>49/2013</t>
  </si>
  <si>
    <t>36/2013</t>
  </si>
  <si>
    <t>50/2013</t>
  </si>
  <si>
    <t>26/2015</t>
  </si>
  <si>
    <t>B1 L</t>
  </si>
  <si>
    <t>B1 R</t>
  </si>
  <si>
    <t>A4/HTO</t>
  </si>
  <si>
    <t>poliklinika L</t>
  </si>
  <si>
    <t>poliklinika R</t>
  </si>
  <si>
    <t>G/Psychiatrie</t>
  </si>
  <si>
    <t>COT/GYN 1</t>
  </si>
  <si>
    <t>COT/GYN 2</t>
  </si>
  <si>
    <t xml:space="preserve">Příloha č. 3 dokumentace zadávacího řízení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</si>
</sst>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00\ &quot;Kč&quot;"/>
  </numFmts>
  <fonts count="19">
    <font>
      <sz val="11"/>
      <color theme="1"/>
      <name val="Calibri"/>
      <family val="2"/>
      <scheme val="minor"/>
    </font>
    <font>
      <sz val="10"/>
      <name val="Arial"/>
      <family val="2"/>
    </font>
    <font>
      <b/>
      <sz val="14"/>
      <name val="Times New Roman"/>
      <family val="1"/>
    </font>
    <font>
      <b/>
      <sz val="10"/>
      <name val="Times New Roman"/>
      <family val="1"/>
    </font>
    <font>
      <sz val="10"/>
      <name val="Times New Roman"/>
      <family val="1"/>
    </font>
    <font>
      <b/>
      <sz val="11"/>
      <name val="Times New Roman"/>
      <family val="1"/>
    </font>
    <font>
      <i/>
      <sz val="11"/>
      <color theme="1"/>
      <name val="Calibri"/>
      <family val="2"/>
      <scheme val="minor"/>
    </font>
    <font>
      <b/>
      <sz val="16"/>
      <name val="Calibri"/>
      <family val="2"/>
      <scheme val="minor"/>
    </font>
    <font>
      <b/>
      <sz val="14"/>
      <name val="Calibri"/>
      <family val="2"/>
      <scheme val="minor"/>
    </font>
    <font>
      <b/>
      <sz val="11"/>
      <name val="Calibri"/>
      <family val="2"/>
      <scheme val="minor"/>
    </font>
    <font>
      <b/>
      <sz val="11"/>
      <color rgb="FFFF0000"/>
      <name val="Calibri"/>
      <family val="2"/>
      <scheme val="minor"/>
    </font>
    <font>
      <sz val="11"/>
      <name val="Calibri"/>
      <family val="2"/>
      <scheme val="minor"/>
    </font>
    <font>
      <b/>
      <i/>
      <sz val="16"/>
      <name val="Calibri"/>
      <family val="2"/>
      <scheme val="minor"/>
    </font>
    <font>
      <b/>
      <i/>
      <sz val="11"/>
      <name val="Calibri"/>
      <family val="2"/>
      <scheme val="minor"/>
    </font>
    <font>
      <b/>
      <u val="single"/>
      <sz val="11"/>
      <name val="Calibri"/>
      <family val="2"/>
      <scheme val="minor"/>
    </font>
    <font>
      <sz val="16"/>
      <name val="Calibri"/>
      <family val="2"/>
      <scheme val="minor"/>
    </font>
    <font>
      <i/>
      <sz val="11"/>
      <name val="Calibri"/>
      <family val="2"/>
      <scheme val="minor"/>
    </font>
    <font>
      <b/>
      <i/>
      <u val="single"/>
      <sz val="11"/>
      <color rgb="FFFF0000"/>
      <name val="Calibri"/>
      <family val="2"/>
      <scheme val="minor"/>
    </font>
    <font>
      <b/>
      <i/>
      <sz val="11"/>
      <color rgb="FFFF0000"/>
      <name val="Calibri"/>
      <family val="2"/>
      <scheme val="minor"/>
    </font>
  </fonts>
  <fills count="7">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C5D9F1"/>
        <bgColor indexed="64"/>
      </patternFill>
    </fill>
  </fills>
  <borders count="37">
    <border>
      <left/>
      <right/>
      <top/>
      <bottom/>
      <diagonal/>
    </border>
    <border>
      <left/>
      <right style="thin"/>
      <top style="medium"/>
      <bottom style="thin"/>
    </border>
    <border>
      <left/>
      <right style="thin"/>
      <top style="thin"/>
      <bottom style="thin"/>
    </border>
    <border>
      <left/>
      <right style="thin"/>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right style="thin"/>
      <top/>
      <bottom style="thin"/>
    </border>
    <border>
      <left style="thin"/>
      <right style="thin"/>
      <top/>
      <bottom style="thin"/>
    </border>
    <border>
      <left style="thin"/>
      <right style="thin"/>
      <top style="medium"/>
      <bottom/>
    </border>
    <border>
      <left style="thin"/>
      <right style="thin"/>
      <top style="thin"/>
      <bottom/>
    </border>
    <border>
      <left/>
      <right style="thin"/>
      <top style="thin"/>
      <bottom/>
    </border>
    <border>
      <left style="thin"/>
      <right/>
      <top style="medium"/>
      <bottom/>
    </border>
    <border>
      <left style="medium"/>
      <right style="thin"/>
      <top style="medium"/>
      <bottom style="thin"/>
    </border>
    <border>
      <left style="medium"/>
      <right style="thin"/>
      <top style="thin"/>
      <bottom style="medium"/>
    </border>
    <border>
      <left style="thin"/>
      <right style="thin"/>
      <top/>
      <bottom style="medium"/>
    </border>
    <border>
      <left style="thin"/>
      <right style="medium"/>
      <top style="medium"/>
      <bottom style="thin"/>
    </border>
    <border>
      <left style="thin"/>
      <right style="medium"/>
      <top style="thin"/>
      <bottom style="medium"/>
    </border>
    <border>
      <left/>
      <right/>
      <top/>
      <bottom style="medium"/>
    </border>
    <border>
      <left style="thin"/>
      <right/>
      <top/>
      <bottom style="medium"/>
    </border>
    <border>
      <left/>
      <right style="medium"/>
      <top/>
      <bottom style="medium"/>
    </border>
    <border>
      <left/>
      <right/>
      <top style="medium"/>
      <bottom/>
    </border>
    <border>
      <left style="medium"/>
      <right/>
      <top/>
      <bottom style="medium"/>
    </border>
    <border>
      <left/>
      <right style="thin"/>
      <top/>
      <bottom style="medium"/>
    </border>
    <border>
      <left style="thin"/>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right style="thin"/>
      <top style="medium"/>
      <bottom/>
    </border>
    <border>
      <left style="medium"/>
      <right/>
      <top/>
      <bottom style="thin"/>
    </border>
    <border>
      <left/>
      <right/>
      <top/>
      <bottom style="thin"/>
    </border>
    <border>
      <left style="medium"/>
      <right/>
      <top style="thin"/>
      <bottom style="medium"/>
    </border>
    <border>
      <left style="medium"/>
      <right/>
      <top style="medium"/>
      <bottom style="medium"/>
    </border>
    <border>
      <left/>
      <right/>
      <top style="medium"/>
      <bottom style="medium"/>
    </border>
    <border>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135">
    <xf numFmtId="0" fontId="0" fillId="0" borderId="0" xfId="0"/>
    <xf numFmtId="0" fontId="4" fillId="0" borderId="0" xfId="0" applyFont="1" applyProtection="1">
      <protection/>
    </xf>
    <xf numFmtId="164" fontId="5" fillId="0" borderId="0" xfId="20" applyNumberFormat="1" applyFont="1" applyAlignment="1" applyProtection="1">
      <alignment horizontal="center"/>
      <protection/>
    </xf>
    <xf numFmtId="0" fontId="4" fillId="0" borderId="0" xfId="0" applyFont="1" applyAlignment="1" applyProtection="1">
      <alignment horizontal="center"/>
      <protection/>
    </xf>
    <xf numFmtId="0" fontId="3" fillId="0" borderId="0" xfId="0" applyFont="1" applyAlignment="1" applyProtection="1">
      <alignment horizontal="center"/>
      <protection/>
    </xf>
    <xf numFmtId="0" fontId="11" fillId="2" borderId="1" xfId="0" applyFont="1" applyFill="1" applyBorder="1" applyAlignment="1" applyProtection="1">
      <alignment horizontal="center" vertical="center" wrapText="1"/>
      <protection/>
    </xf>
    <xf numFmtId="0" fontId="11" fillId="2" borderId="2" xfId="0" applyFont="1" applyFill="1" applyBorder="1" applyAlignment="1" applyProtection="1">
      <alignment horizontal="center" vertical="center" wrapText="1"/>
      <protection/>
    </xf>
    <xf numFmtId="0" fontId="11" fillId="2" borderId="3" xfId="0" applyFont="1" applyFill="1" applyBorder="1" applyAlignment="1" applyProtection="1">
      <alignment horizontal="center" vertical="center" wrapText="1"/>
      <protection/>
    </xf>
    <xf numFmtId="0" fontId="11" fillId="2" borderId="4" xfId="0" applyFont="1" applyFill="1" applyBorder="1" applyAlignment="1" applyProtection="1">
      <alignment horizontal="center" vertical="center" wrapText="1"/>
      <protection/>
    </xf>
    <xf numFmtId="0" fontId="11" fillId="2" borderId="5" xfId="0" applyFont="1" applyFill="1" applyBorder="1" applyAlignment="1" applyProtection="1">
      <alignment horizontal="center" vertical="center" wrapText="1"/>
      <protection/>
    </xf>
    <xf numFmtId="0" fontId="11" fillId="2" borderId="6" xfId="0" applyFont="1" applyFill="1" applyBorder="1" applyAlignment="1" applyProtection="1">
      <alignment horizontal="center" vertical="center" wrapText="1"/>
      <protection/>
    </xf>
    <xf numFmtId="0" fontId="9" fillId="3" borderId="5" xfId="0" applyFont="1" applyFill="1" applyBorder="1" applyAlignment="1" applyProtection="1">
      <alignment horizontal="center" vertical="center" wrapText="1"/>
      <protection/>
    </xf>
    <xf numFmtId="0" fontId="9" fillId="2" borderId="5" xfId="0" applyFont="1" applyFill="1" applyBorder="1" applyAlignment="1" applyProtection="1">
      <alignment horizontal="center" vertical="center" wrapText="1"/>
      <protection/>
    </xf>
    <xf numFmtId="0" fontId="9" fillId="4" borderId="5" xfId="0" applyFont="1" applyFill="1" applyBorder="1" applyAlignment="1" applyProtection="1">
      <alignment horizontal="center" vertical="center" wrapText="1"/>
      <protection/>
    </xf>
    <xf numFmtId="0" fontId="9" fillId="2" borderId="4" xfId="0" applyFont="1" applyFill="1" applyBorder="1" applyAlignment="1" applyProtection="1">
      <alignment horizontal="center" vertical="center" wrapText="1"/>
      <protection/>
    </xf>
    <xf numFmtId="0" fontId="11" fillId="3" borderId="1" xfId="0" applyFont="1" applyFill="1" applyBorder="1" applyAlignment="1" applyProtection="1">
      <alignment horizontal="center" vertical="center" wrapText="1"/>
      <protection/>
    </xf>
    <xf numFmtId="0" fontId="11" fillId="3" borderId="4" xfId="0" applyFont="1" applyFill="1" applyBorder="1" applyAlignment="1" applyProtection="1">
      <alignment horizontal="center" vertical="center" wrapText="1"/>
      <protection/>
    </xf>
    <xf numFmtId="0" fontId="9" fillId="3" borderId="4" xfId="0" applyFont="1" applyFill="1" applyBorder="1" applyAlignment="1" applyProtection="1">
      <alignment horizontal="center" vertical="center" wrapText="1"/>
      <protection/>
    </xf>
    <xf numFmtId="0" fontId="11" fillId="3" borderId="2" xfId="0" applyFont="1" applyFill="1" applyBorder="1" applyAlignment="1" applyProtection="1">
      <alignment horizontal="center" vertical="center" wrapText="1"/>
      <protection/>
    </xf>
    <xf numFmtId="0" fontId="11" fillId="3" borderId="5" xfId="0" applyFont="1" applyFill="1" applyBorder="1" applyAlignment="1" applyProtection="1">
      <alignment horizontal="center" vertical="center" wrapText="1"/>
      <protection/>
    </xf>
    <xf numFmtId="0" fontId="11" fillId="3" borderId="6" xfId="0" applyFont="1" applyFill="1" applyBorder="1" applyAlignment="1" applyProtection="1">
      <alignment horizontal="center" vertical="center" wrapText="1"/>
      <protection/>
    </xf>
    <xf numFmtId="0" fontId="11" fillId="3" borderId="7" xfId="0" applyFont="1" applyFill="1" applyBorder="1" applyAlignment="1" applyProtection="1">
      <alignment horizontal="center" vertical="center" wrapText="1"/>
      <protection/>
    </xf>
    <xf numFmtId="0" fontId="11" fillId="3" borderId="8" xfId="0" applyFont="1" applyFill="1" applyBorder="1" applyAlignment="1" applyProtection="1">
      <alignment horizontal="center" vertical="center" wrapText="1"/>
      <protection/>
    </xf>
    <xf numFmtId="0" fontId="11" fillId="2" borderId="8" xfId="0"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6" xfId="0" applyFont="1" applyFill="1" applyBorder="1" applyAlignment="1" applyProtection="1">
      <alignment horizontal="center" vertical="center" wrapText="1"/>
      <protection/>
    </xf>
    <xf numFmtId="0" fontId="9" fillId="3" borderId="8" xfId="0" applyFont="1" applyFill="1" applyBorder="1" applyAlignment="1" applyProtection="1">
      <alignment horizontal="center" vertical="center" wrapText="1"/>
      <protection/>
    </xf>
    <xf numFmtId="164" fontId="10" fillId="3" borderId="4" xfId="20" applyNumberFormat="1" applyFont="1" applyFill="1" applyBorder="1" applyAlignment="1" applyProtection="1">
      <alignment horizontal="center" vertical="center" wrapText="1"/>
      <protection/>
    </xf>
    <xf numFmtId="164" fontId="10" fillId="3" borderId="5" xfId="20" applyNumberFormat="1" applyFont="1" applyFill="1" applyBorder="1" applyAlignment="1" applyProtection="1">
      <alignment horizontal="center" vertical="center" wrapText="1"/>
      <protection/>
    </xf>
    <xf numFmtId="164" fontId="10" fillId="2" borderId="4" xfId="20" applyNumberFormat="1" applyFont="1" applyFill="1" applyBorder="1" applyAlignment="1" applyProtection="1">
      <alignment horizontal="center" vertical="center" wrapText="1"/>
      <protection/>
    </xf>
    <xf numFmtId="164" fontId="10" fillId="2" borderId="2" xfId="20" applyNumberFormat="1" applyFont="1" applyFill="1" applyBorder="1" applyAlignment="1" applyProtection="1">
      <alignment horizontal="center" vertical="center" wrapText="1"/>
      <protection/>
    </xf>
    <xf numFmtId="164" fontId="10" fillId="2" borderId="5" xfId="20" applyNumberFormat="1" applyFont="1" applyFill="1" applyBorder="1" applyAlignment="1" applyProtection="1">
      <alignment horizontal="center" vertical="center" wrapText="1"/>
      <protection/>
    </xf>
    <xf numFmtId="164" fontId="10" fillId="2" borderId="6" xfId="20" applyNumberFormat="1" applyFont="1" applyFill="1" applyBorder="1" applyAlignment="1" applyProtection="1">
      <alignment horizontal="center" vertical="center" wrapText="1"/>
      <protection/>
    </xf>
    <xf numFmtId="164" fontId="10" fillId="3" borderId="6" xfId="20" applyNumberFormat="1" applyFont="1" applyFill="1" applyBorder="1" applyAlignment="1" applyProtection="1">
      <alignment horizontal="center" vertical="center" wrapText="1"/>
      <protection/>
    </xf>
    <xf numFmtId="164" fontId="10" fillId="3" borderId="8" xfId="20" applyNumberFormat="1" applyFont="1" applyFill="1" applyBorder="1" applyAlignment="1" applyProtection="1">
      <alignment horizontal="center" vertical="center" wrapText="1"/>
      <protection/>
    </xf>
    <xf numFmtId="164" fontId="6" fillId="5" borderId="5" xfId="0" applyNumberFormat="1" applyFont="1" applyFill="1" applyBorder="1" applyAlignment="1" applyProtection="1">
      <alignment horizontal="center" vertical="center" wrapText="1"/>
      <protection locked="0"/>
    </xf>
    <xf numFmtId="164" fontId="6" fillId="5" borderId="8" xfId="0" applyNumberFormat="1" applyFont="1" applyFill="1" applyBorder="1" applyAlignment="1" applyProtection="1">
      <alignment horizontal="center" vertical="center" wrapText="1"/>
      <protection locked="0"/>
    </xf>
    <xf numFmtId="164" fontId="6" fillId="5" borderId="6" xfId="0" applyNumberFormat="1" applyFont="1" applyFill="1" applyBorder="1" applyAlignment="1" applyProtection="1">
      <alignment horizontal="center" vertical="center" wrapText="1"/>
      <protection locked="0"/>
    </xf>
    <xf numFmtId="14" fontId="11" fillId="2" borderId="8" xfId="0" applyNumberFormat="1" applyFont="1" applyFill="1" applyBorder="1" applyAlignment="1" applyProtection="1">
      <alignment horizontal="center" vertical="center" wrapText="1"/>
      <protection/>
    </xf>
    <xf numFmtId="14" fontId="11" fillId="2" borderId="5" xfId="0" applyNumberFormat="1" applyFont="1" applyFill="1" applyBorder="1" applyAlignment="1" applyProtection="1">
      <alignment horizontal="center" vertical="center" wrapText="1"/>
      <protection/>
    </xf>
    <xf numFmtId="14" fontId="11" fillId="3" borderId="9" xfId="0" applyNumberFormat="1" applyFont="1" applyFill="1" applyBorder="1" applyAlignment="1" applyProtection="1">
      <alignment horizontal="center" vertical="center" wrapText="1"/>
      <protection/>
    </xf>
    <xf numFmtId="14" fontId="11" fillId="3" borderId="5" xfId="0" applyNumberFormat="1" applyFont="1" applyFill="1" applyBorder="1" applyAlignment="1" applyProtection="1">
      <alignment horizontal="center" vertical="center" wrapText="1"/>
      <protection/>
    </xf>
    <xf numFmtId="14" fontId="11" fillId="3" borderId="8" xfId="0" applyNumberFormat="1" applyFont="1" applyFill="1" applyBorder="1" applyAlignment="1" applyProtection="1">
      <alignment horizontal="center" vertical="center" wrapText="1"/>
      <protection/>
    </xf>
    <xf numFmtId="14" fontId="11" fillId="2" borderId="9" xfId="0" applyNumberFormat="1" applyFont="1" applyFill="1" applyBorder="1" applyAlignment="1" applyProtection="1">
      <alignment horizontal="center" vertical="center" wrapText="1"/>
      <protection/>
    </xf>
    <xf numFmtId="14" fontId="11" fillId="3" borderId="4" xfId="0" applyNumberFormat="1" applyFont="1" applyFill="1" applyBorder="1" applyAlignment="1" applyProtection="1">
      <alignment horizontal="center" vertical="center" wrapText="1"/>
      <protection/>
    </xf>
    <xf numFmtId="14" fontId="11" fillId="2" borderId="6" xfId="0" applyNumberFormat="1" applyFont="1" applyFill="1" applyBorder="1" applyAlignment="1" applyProtection="1">
      <alignment horizontal="center" vertical="center" wrapText="1"/>
      <protection/>
    </xf>
    <xf numFmtId="0" fontId="11" fillId="2" borderId="9" xfId="0" applyFont="1" applyFill="1" applyBorder="1" applyAlignment="1" applyProtection="1">
      <alignment horizontal="center" vertical="center" wrapText="1"/>
      <protection/>
    </xf>
    <xf numFmtId="164" fontId="6" fillId="5" borderId="10" xfId="0" applyNumberFormat="1" applyFont="1" applyFill="1" applyBorder="1" applyAlignment="1" applyProtection="1">
      <alignment horizontal="center" vertical="center" wrapText="1"/>
      <protection locked="0"/>
    </xf>
    <xf numFmtId="49" fontId="11" fillId="3" borderId="5" xfId="0" applyNumberFormat="1" applyFont="1" applyFill="1" applyBorder="1" applyAlignment="1" applyProtection="1">
      <alignment horizontal="center" vertical="center" wrapText="1"/>
      <protection/>
    </xf>
    <xf numFmtId="14" fontId="10" fillId="3" borderId="5" xfId="0" applyNumberFormat="1" applyFont="1" applyFill="1" applyBorder="1" applyAlignment="1" applyProtection="1">
      <alignment horizontal="center" vertical="center" wrapText="1"/>
      <protection/>
    </xf>
    <xf numFmtId="0" fontId="9" fillId="3" borderId="10" xfId="0" applyFont="1" applyFill="1" applyBorder="1" applyAlignment="1" applyProtection="1">
      <alignment horizontal="center" vertical="center" wrapText="1"/>
      <protection/>
    </xf>
    <xf numFmtId="0" fontId="11" fillId="3" borderId="11" xfId="0" applyFont="1" applyFill="1" applyBorder="1" applyAlignment="1" applyProtection="1">
      <alignment horizontal="center" vertical="center" wrapText="1"/>
      <protection/>
    </xf>
    <xf numFmtId="0" fontId="11" fillId="3" borderId="10" xfId="0" applyFont="1" applyFill="1" applyBorder="1" applyAlignment="1" applyProtection="1">
      <alignment horizontal="center" vertical="center" wrapText="1"/>
      <protection/>
    </xf>
    <xf numFmtId="164" fontId="10" fillId="3" borderId="10" xfId="20" applyNumberFormat="1" applyFont="1" applyFill="1" applyBorder="1" applyAlignment="1" applyProtection="1">
      <alignment horizontal="center" vertical="center" wrapText="1"/>
      <protection/>
    </xf>
    <xf numFmtId="14" fontId="11" fillId="3" borderId="10" xfId="0" applyNumberFormat="1" applyFont="1" applyFill="1" applyBorder="1" applyAlignment="1" applyProtection="1">
      <alignment horizontal="center" vertical="center" wrapText="1"/>
      <protection/>
    </xf>
    <xf numFmtId="49" fontId="11" fillId="3" borderId="10" xfId="0" applyNumberFormat="1" applyFont="1" applyFill="1" applyBorder="1" applyAlignment="1" applyProtection="1">
      <alignment horizontal="center" vertical="center" wrapText="1"/>
      <protection/>
    </xf>
    <xf numFmtId="49" fontId="11" fillId="3" borderId="6" xfId="0" applyNumberFormat="1" applyFont="1" applyFill="1" applyBorder="1" applyAlignment="1" applyProtection="1">
      <alignment horizontal="center" vertical="center" wrapText="1"/>
      <protection/>
    </xf>
    <xf numFmtId="14" fontId="10" fillId="3" borderId="6" xfId="0" applyNumberFormat="1" applyFont="1" applyFill="1" applyBorder="1" applyAlignment="1" applyProtection="1">
      <alignment horizontal="center" vertical="center" wrapText="1"/>
      <protection/>
    </xf>
    <xf numFmtId="49" fontId="11" fillId="2" borderId="8" xfId="0" applyNumberFormat="1" applyFont="1" applyFill="1" applyBorder="1" applyAlignment="1" applyProtection="1">
      <alignment horizontal="center" vertical="center" wrapText="1"/>
      <protection/>
    </xf>
    <xf numFmtId="164" fontId="10" fillId="2" borderId="8" xfId="20" applyNumberFormat="1" applyFont="1" applyFill="1" applyBorder="1" applyAlignment="1" applyProtection="1">
      <alignment horizontal="center" vertical="center" wrapText="1"/>
      <protection/>
    </xf>
    <xf numFmtId="49" fontId="11" fillId="2" borderId="5" xfId="0" applyNumberFormat="1" applyFont="1" applyFill="1" applyBorder="1" applyAlignment="1" applyProtection="1">
      <alignment horizontal="center" vertical="center" wrapText="1"/>
      <protection/>
    </xf>
    <xf numFmtId="3" fontId="11" fillId="2" borderId="5" xfId="0" applyNumberFormat="1" applyFont="1" applyFill="1" applyBorder="1" applyAlignment="1" applyProtection="1">
      <alignment horizontal="center" vertical="center" wrapText="1"/>
      <protection/>
    </xf>
    <xf numFmtId="14" fontId="10" fillId="2" borderId="5" xfId="0" applyNumberFormat="1" applyFont="1" applyFill="1" applyBorder="1" applyAlignment="1" applyProtection="1">
      <alignment horizontal="center" vertical="center" wrapText="1"/>
      <protection/>
    </xf>
    <xf numFmtId="0" fontId="9" fillId="3" borderId="6" xfId="0" applyFont="1" applyFill="1" applyBorder="1" applyAlignment="1" applyProtection="1">
      <alignment horizontal="center" vertical="center" wrapText="1"/>
      <protection/>
    </xf>
    <xf numFmtId="0" fontId="9" fillId="4" borderId="9" xfId="0" applyFont="1" applyFill="1" applyBorder="1" applyAlignment="1" applyProtection="1">
      <alignment horizontal="center" vertical="center" wrapText="1"/>
      <protection/>
    </xf>
    <xf numFmtId="164" fontId="10" fillId="2" borderId="5" xfId="0" applyNumberFormat="1" applyFont="1" applyFill="1" applyBorder="1" applyAlignment="1" applyProtection="1">
      <alignment horizontal="center" vertical="center" wrapText="1"/>
      <protection/>
    </xf>
    <xf numFmtId="164" fontId="13" fillId="2" borderId="12" xfId="0" applyNumberFormat="1" applyFont="1" applyFill="1" applyBorder="1" applyAlignment="1" applyProtection="1">
      <alignment horizontal="center" vertical="center" wrapText="1"/>
      <protection/>
    </xf>
    <xf numFmtId="164" fontId="13" fillId="4" borderId="8" xfId="0" applyNumberFormat="1" applyFont="1" applyFill="1" applyBorder="1" applyAlignment="1" applyProtection="1">
      <alignment horizontal="center" vertical="center" wrapText="1"/>
      <protection/>
    </xf>
    <xf numFmtId="164" fontId="13" fillId="2" borderId="5" xfId="0" applyNumberFormat="1" applyFont="1" applyFill="1" applyBorder="1" applyAlignment="1" applyProtection="1">
      <alignment horizontal="center" vertical="center" wrapText="1"/>
      <protection/>
    </xf>
    <xf numFmtId="164" fontId="13" fillId="4" borderId="5" xfId="0" applyNumberFormat="1" applyFont="1" applyFill="1" applyBorder="1" applyAlignment="1" applyProtection="1">
      <alignment horizontal="center" vertical="center" wrapText="1"/>
      <protection/>
    </xf>
    <xf numFmtId="164" fontId="13" fillId="2" borderId="6" xfId="0" applyNumberFormat="1" applyFont="1" applyFill="1" applyBorder="1" applyAlignment="1" applyProtection="1">
      <alignment horizontal="center" vertical="center" wrapText="1"/>
      <protection/>
    </xf>
    <xf numFmtId="164" fontId="13" fillId="4" borderId="6" xfId="0" applyNumberFormat="1" applyFont="1" applyFill="1" applyBorder="1" applyAlignment="1" applyProtection="1">
      <alignment horizontal="center" vertical="center" wrapText="1"/>
      <protection/>
    </xf>
    <xf numFmtId="164" fontId="13" fillId="2" borderId="8" xfId="0" applyNumberFormat="1" applyFont="1" applyFill="1" applyBorder="1" applyAlignment="1" applyProtection="1">
      <alignment horizontal="center" vertical="center" wrapText="1"/>
      <protection/>
    </xf>
    <xf numFmtId="164" fontId="13" fillId="2" borderId="10" xfId="0" applyNumberFormat="1" applyFont="1" applyFill="1" applyBorder="1" applyAlignment="1" applyProtection="1">
      <alignment horizontal="center" vertical="center" wrapText="1"/>
      <protection/>
    </xf>
    <xf numFmtId="164" fontId="13" fillId="4" borderId="10" xfId="0" applyNumberFormat="1" applyFont="1" applyFill="1" applyBorder="1" applyAlignment="1" applyProtection="1">
      <alignment horizontal="center" vertical="center" wrapText="1"/>
      <protection/>
    </xf>
    <xf numFmtId="0" fontId="7" fillId="3" borderId="0" xfId="0" applyFont="1" applyFill="1" applyAlignment="1" applyProtection="1">
      <alignment horizontal="center"/>
      <protection/>
    </xf>
    <xf numFmtId="0" fontId="8" fillId="0" borderId="0" xfId="0" applyFont="1" applyAlignment="1" applyProtection="1">
      <alignment horizontal="center" vertical="center"/>
      <protection/>
    </xf>
    <xf numFmtId="0" fontId="7" fillId="0" borderId="0" xfId="0" applyFont="1" applyAlignment="1" applyProtection="1">
      <alignment horizontal="center" vertical="center"/>
      <protection/>
    </xf>
    <xf numFmtId="0" fontId="9" fillId="4" borderId="13" xfId="0" applyFont="1" applyFill="1" applyBorder="1" applyAlignment="1" applyProtection="1">
      <alignment horizontal="center" vertical="center" wrapText="1"/>
      <protection/>
    </xf>
    <xf numFmtId="0" fontId="9" fillId="4" borderId="14" xfId="0" applyFont="1" applyFill="1" applyBorder="1" applyAlignment="1" applyProtection="1">
      <alignment horizontal="center" vertical="center" wrapText="1"/>
      <protection/>
    </xf>
    <xf numFmtId="0" fontId="9" fillId="4" borderId="9" xfId="0" applyFont="1" applyFill="1" applyBorder="1" applyAlignment="1" applyProtection="1">
      <alignment horizontal="center" vertical="center" wrapText="1"/>
      <protection/>
    </xf>
    <xf numFmtId="0" fontId="9" fillId="4" borderId="15" xfId="0" applyFont="1" applyFill="1" applyBorder="1" applyAlignment="1" applyProtection="1">
      <alignment horizontal="center" vertical="center" wrapText="1"/>
      <protection/>
    </xf>
    <xf numFmtId="0" fontId="9" fillId="4" borderId="4" xfId="0" applyFont="1" applyFill="1" applyBorder="1" applyAlignment="1" applyProtection="1">
      <alignment horizontal="center" vertical="center" wrapText="1"/>
      <protection/>
    </xf>
    <xf numFmtId="0" fontId="9" fillId="4" borderId="6" xfId="0" applyFont="1" applyFill="1" applyBorder="1" applyAlignment="1" applyProtection="1">
      <alignment horizontal="center" vertical="center" wrapText="1"/>
      <protection/>
    </xf>
    <xf numFmtId="0" fontId="9" fillId="4" borderId="16" xfId="0" applyFont="1" applyFill="1" applyBorder="1" applyAlignment="1" applyProtection="1">
      <alignment horizontal="center" vertical="center" wrapText="1"/>
      <protection/>
    </xf>
    <xf numFmtId="0" fontId="9" fillId="4" borderId="17" xfId="0" applyFont="1" applyFill="1" applyBorder="1" applyAlignment="1" applyProtection="1">
      <alignment horizontal="center" vertical="center" wrapText="1"/>
      <protection/>
    </xf>
    <xf numFmtId="0" fontId="9" fillId="4" borderId="1" xfId="0" applyFont="1" applyFill="1" applyBorder="1" applyAlignment="1" applyProtection="1">
      <alignment horizontal="center" vertical="center" wrapText="1"/>
      <protection/>
    </xf>
    <xf numFmtId="0" fontId="9" fillId="4" borderId="3" xfId="0" applyFont="1" applyFill="1" applyBorder="1" applyAlignment="1" applyProtection="1">
      <alignment horizontal="center" vertical="center" wrapText="1"/>
      <protection/>
    </xf>
    <xf numFmtId="0" fontId="2" fillId="0" borderId="18" xfId="0" applyFont="1" applyBorder="1" applyAlignment="1" applyProtection="1">
      <alignment horizontal="center" vertical="center"/>
      <protection/>
    </xf>
    <xf numFmtId="164" fontId="10" fillId="4" borderId="9" xfId="20" applyNumberFormat="1" applyFont="1" applyFill="1" applyBorder="1" applyAlignment="1" applyProtection="1">
      <alignment horizontal="center" vertical="center" wrapText="1"/>
      <protection/>
    </xf>
    <xf numFmtId="164" fontId="10" fillId="4" borderId="15" xfId="20" applyNumberFormat="1" applyFont="1" applyFill="1" applyBorder="1" applyAlignment="1" applyProtection="1">
      <alignment horizontal="center" vertical="center" wrapText="1"/>
      <protection/>
    </xf>
    <xf numFmtId="164" fontId="12" fillId="4" borderId="19" xfId="0" applyNumberFormat="1" applyFont="1" applyFill="1" applyBorder="1" applyAlignment="1" applyProtection="1">
      <alignment horizontal="center" vertical="center" wrapText="1"/>
      <protection/>
    </xf>
    <xf numFmtId="164" fontId="12" fillId="4" borderId="20" xfId="0" applyNumberFormat="1" applyFont="1" applyFill="1" applyBorder="1" applyAlignment="1" applyProtection="1">
      <alignment horizontal="center" vertical="center" wrapText="1"/>
      <protection/>
    </xf>
    <xf numFmtId="0" fontId="7" fillId="0" borderId="21"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7" fillId="4" borderId="22" xfId="0" applyFont="1" applyFill="1" applyBorder="1" applyAlignment="1" applyProtection="1">
      <alignment horizontal="left" vertical="center" wrapText="1"/>
      <protection/>
    </xf>
    <xf numFmtId="0" fontId="7" fillId="4" borderId="18" xfId="0" applyFont="1" applyFill="1" applyBorder="1" applyAlignment="1" applyProtection="1">
      <alignment horizontal="left" vertical="center" wrapText="1"/>
      <protection/>
    </xf>
    <xf numFmtId="0" fontId="7" fillId="4" borderId="23" xfId="0" applyFont="1" applyFill="1" applyBorder="1" applyAlignment="1" applyProtection="1">
      <alignment horizontal="left" vertical="center" wrapText="1"/>
      <protection/>
    </xf>
    <xf numFmtId="0" fontId="9" fillId="4" borderId="24" xfId="0" applyFont="1" applyFill="1" applyBorder="1" applyAlignment="1" applyProtection="1">
      <alignment horizontal="center" vertical="center" wrapText="1"/>
      <protection/>
    </xf>
    <xf numFmtId="0" fontId="9" fillId="4" borderId="25" xfId="0" applyFont="1" applyFill="1" applyBorder="1" applyAlignment="1" applyProtection="1">
      <alignment horizontal="center" vertical="center" wrapText="1"/>
      <protection/>
    </xf>
    <xf numFmtId="0" fontId="9" fillId="4" borderId="26" xfId="0" applyFont="1" applyFill="1" applyBorder="1" applyAlignment="1" applyProtection="1">
      <alignment horizontal="center" vertical="center" wrapText="1"/>
      <protection/>
    </xf>
    <xf numFmtId="164" fontId="13" fillId="4" borderId="27" xfId="20" applyNumberFormat="1" applyFont="1" applyFill="1" applyBorder="1" applyAlignment="1" applyProtection="1">
      <alignment horizontal="center" vertical="center" wrapText="1"/>
      <protection/>
    </xf>
    <xf numFmtId="164" fontId="13" fillId="4" borderId="28" xfId="20" applyNumberFormat="1" applyFont="1" applyFill="1" applyBorder="1" applyAlignment="1" applyProtection="1">
      <alignment horizontal="center" vertical="center" wrapText="1"/>
      <protection/>
    </xf>
    <xf numFmtId="164" fontId="13" fillId="4" borderId="29" xfId="20" applyNumberFormat="1" applyFont="1" applyFill="1" applyBorder="1" applyAlignment="1" applyProtection="1">
      <alignment horizontal="center" vertical="center" wrapText="1"/>
      <protection/>
    </xf>
    <xf numFmtId="0" fontId="9" fillId="4" borderId="8" xfId="0" applyFont="1" applyFill="1" applyBorder="1" applyAlignment="1" applyProtection="1">
      <alignment horizontal="center" vertical="center" wrapText="1"/>
      <protection/>
    </xf>
    <xf numFmtId="0" fontId="11" fillId="4" borderId="8" xfId="0" applyFont="1" applyFill="1" applyBorder="1" applyAlignment="1" applyProtection="1">
      <alignment horizontal="center" vertical="center" wrapText="1"/>
      <protection/>
    </xf>
    <xf numFmtId="164" fontId="9" fillId="0" borderId="6" xfId="0" applyNumberFormat="1" applyFont="1" applyBorder="1" applyAlignment="1" applyProtection="1">
      <alignment horizontal="center" vertical="center"/>
      <protection/>
    </xf>
    <xf numFmtId="0" fontId="9" fillId="0" borderId="6" xfId="0" applyFont="1" applyBorder="1" applyAlignment="1" applyProtection="1">
      <alignment horizontal="center" vertical="center"/>
      <protection/>
    </xf>
    <xf numFmtId="0" fontId="9" fillId="4" borderId="12" xfId="0" applyFont="1" applyFill="1" applyBorder="1" applyAlignment="1" applyProtection="1">
      <alignment horizontal="center" vertical="center" wrapText="1"/>
      <protection/>
    </xf>
    <xf numFmtId="0" fontId="9" fillId="4" borderId="21" xfId="0" applyFont="1" applyFill="1" applyBorder="1" applyAlignment="1" applyProtection="1">
      <alignment horizontal="center" vertical="center" wrapText="1"/>
      <protection/>
    </xf>
    <xf numFmtId="0" fontId="9" fillId="4" borderId="30" xfId="0" applyFont="1" applyFill="1" applyBorder="1" applyAlignment="1" applyProtection="1">
      <alignment horizontal="center" vertical="center" wrapText="1"/>
      <protection/>
    </xf>
    <xf numFmtId="0" fontId="9" fillId="3" borderId="6" xfId="0" applyFont="1" applyFill="1" applyBorder="1" applyAlignment="1" applyProtection="1">
      <alignment horizontal="center" vertical="center" wrapText="1"/>
      <protection/>
    </xf>
    <xf numFmtId="0" fontId="9" fillId="3" borderId="27" xfId="0" applyFont="1" applyFill="1" applyBorder="1" applyAlignment="1" applyProtection="1">
      <alignment horizontal="center" vertical="center" wrapText="1"/>
      <protection/>
    </xf>
    <xf numFmtId="0" fontId="9" fillId="3" borderId="28" xfId="0" applyFont="1" applyFill="1" applyBorder="1" applyAlignment="1" applyProtection="1">
      <alignment horizontal="center" vertical="center" wrapText="1"/>
      <protection/>
    </xf>
    <xf numFmtId="0" fontId="9" fillId="3" borderId="3" xfId="0" applyFont="1" applyFill="1" applyBorder="1" applyAlignment="1" applyProtection="1">
      <alignment horizontal="center" vertical="center" wrapText="1"/>
      <protection/>
    </xf>
    <xf numFmtId="0" fontId="9" fillId="4" borderId="31" xfId="0" applyFont="1" applyFill="1" applyBorder="1" applyAlignment="1" applyProtection="1">
      <alignment horizontal="center" vertical="center" wrapText="1"/>
      <protection/>
    </xf>
    <xf numFmtId="0" fontId="9" fillId="4" borderId="32" xfId="0" applyFont="1" applyFill="1" applyBorder="1" applyAlignment="1" applyProtection="1">
      <alignment horizontal="center" vertical="center" wrapText="1"/>
      <protection/>
    </xf>
    <xf numFmtId="0" fontId="9" fillId="4" borderId="7" xfId="0" applyFont="1" applyFill="1" applyBorder="1" applyAlignment="1" applyProtection="1">
      <alignment horizontal="center" vertical="center" wrapText="1"/>
      <protection/>
    </xf>
    <xf numFmtId="164" fontId="13" fillId="6" borderId="33" xfId="20" applyNumberFormat="1" applyFont="1" applyFill="1" applyBorder="1" applyAlignment="1" applyProtection="1">
      <alignment horizontal="center" vertical="center" wrapText="1"/>
      <protection locked="0"/>
    </xf>
    <xf numFmtId="164" fontId="13" fillId="6" borderId="28" xfId="20" applyNumberFormat="1" applyFont="1" applyFill="1" applyBorder="1" applyAlignment="1" applyProtection="1">
      <alignment horizontal="center" vertical="center" wrapText="1"/>
      <protection locked="0"/>
    </xf>
    <xf numFmtId="164" fontId="13" fillId="6" borderId="3" xfId="20" applyNumberFormat="1" applyFont="1" applyFill="1" applyBorder="1" applyAlignment="1" applyProtection="1">
      <alignment horizontal="center" vertical="center" wrapText="1"/>
      <protection locked="0"/>
    </xf>
    <xf numFmtId="0" fontId="16" fillId="0" borderId="0" xfId="0" applyFont="1" applyFill="1" applyAlignment="1" applyProtection="1">
      <alignment horizontal="left" vertical="center" wrapText="1"/>
      <protection/>
    </xf>
    <xf numFmtId="164" fontId="12" fillId="3" borderId="34" xfId="20" applyNumberFormat="1" applyFont="1" applyFill="1" applyBorder="1" applyAlignment="1" applyProtection="1">
      <alignment horizontal="center" vertical="center"/>
      <protection/>
    </xf>
    <xf numFmtId="164" fontId="12" fillId="3" borderId="35" xfId="20" applyNumberFormat="1" applyFont="1" applyFill="1" applyBorder="1" applyAlignment="1" applyProtection="1">
      <alignment horizontal="center" vertical="center"/>
      <protection/>
    </xf>
    <xf numFmtId="164" fontId="12" fillId="3" borderId="36" xfId="20" applyNumberFormat="1" applyFont="1" applyFill="1" applyBorder="1" applyAlignment="1" applyProtection="1">
      <alignment horizontal="center" vertical="center"/>
      <protection/>
    </xf>
    <xf numFmtId="0" fontId="7" fillId="4" borderId="34" xfId="0" applyFont="1" applyFill="1" applyBorder="1" applyAlignment="1" applyProtection="1">
      <alignment horizontal="left" vertical="center"/>
      <protection/>
    </xf>
    <xf numFmtId="0" fontId="7" fillId="4" borderId="35" xfId="0" applyFont="1" applyFill="1" applyBorder="1" applyAlignment="1" applyProtection="1">
      <alignment horizontal="left" vertical="center"/>
      <protection/>
    </xf>
    <xf numFmtId="0" fontId="7" fillId="4" borderId="36"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Měna" xfId="20"/>
    <cellStyle name="Měna 2" xfId="21"/>
  </cellStyles>
  <dxfs count="80">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fgColor rgb="FFFFC7CE"/>
          <bgColor rgb="FFFFC7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3"/>
  <sheetViews>
    <sheetView tabSelected="1" view="pageLayout" zoomScale="70" zoomScalePageLayoutView="70" workbookViewId="0" topLeftCell="A103">
      <selection activeCell="Q109" sqref="Q109"/>
    </sheetView>
  </sheetViews>
  <sheetFormatPr defaultColWidth="9.8515625" defaultRowHeight="15"/>
  <cols>
    <col min="1" max="1" width="12.57421875" style="4" customWidth="1"/>
    <col min="2" max="2" width="5.8515625" style="3" bestFit="1" customWidth="1"/>
    <col min="3" max="3" width="17.421875" style="3" bestFit="1" customWidth="1"/>
    <col min="4" max="4" width="12.00390625" style="3" customWidth="1"/>
    <col min="5" max="5" width="12.421875" style="3" customWidth="1"/>
    <col min="6" max="6" width="13.140625" style="3" customWidth="1"/>
    <col min="7" max="7" width="16.28125" style="3" customWidth="1"/>
    <col min="8" max="8" width="15.00390625" style="3" customWidth="1"/>
    <col min="9" max="13" width="11.140625" style="3" customWidth="1"/>
    <col min="14" max="15" width="14.421875" style="4" customWidth="1"/>
    <col min="16" max="16" width="16.57421875" style="2" customWidth="1"/>
    <col min="17" max="18" width="16.57421875" style="4" customWidth="1"/>
    <col min="19" max="19" width="21.8515625" style="4" customWidth="1"/>
    <col min="20" max="16384" width="9.8515625" style="1" customWidth="1"/>
  </cols>
  <sheetData>
    <row r="1" spans="1:19" ht="22.5" customHeight="1">
      <c r="A1" s="75" t="s">
        <v>383</v>
      </c>
      <c r="B1" s="75"/>
      <c r="C1" s="75"/>
      <c r="D1" s="75"/>
      <c r="E1" s="75"/>
      <c r="F1" s="75"/>
      <c r="G1" s="75"/>
      <c r="H1" s="75"/>
      <c r="I1" s="75"/>
      <c r="J1" s="75"/>
      <c r="K1" s="75"/>
      <c r="L1" s="75"/>
      <c r="M1" s="75"/>
      <c r="N1" s="75"/>
      <c r="O1" s="75"/>
      <c r="P1" s="75"/>
      <c r="Q1" s="75"/>
      <c r="R1" s="75"/>
      <c r="S1" s="75"/>
    </row>
    <row r="2" spans="1:19" ht="22.5" customHeight="1">
      <c r="A2" s="76" t="s">
        <v>307</v>
      </c>
      <c r="B2" s="76"/>
      <c r="C2" s="76"/>
      <c r="D2" s="76"/>
      <c r="E2" s="76"/>
      <c r="F2" s="76"/>
      <c r="G2" s="76"/>
      <c r="H2" s="76"/>
      <c r="I2" s="76"/>
      <c r="J2" s="76"/>
      <c r="K2" s="76"/>
      <c r="L2" s="76"/>
      <c r="M2" s="76"/>
      <c r="N2" s="76"/>
      <c r="O2" s="76"/>
      <c r="P2" s="76"/>
      <c r="Q2" s="76"/>
      <c r="R2" s="76"/>
      <c r="S2" s="76"/>
    </row>
    <row r="3" spans="1:19" ht="22.5" customHeight="1">
      <c r="A3" s="77" t="s">
        <v>331</v>
      </c>
      <c r="B3" s="77"/>
      <c r="C3" s="77"/>
      <c r="D3" s="77"/>
      <c r="E3" s="77"/>
      <c r="F3" s="77"/>
      <c r="G3" s="77"/>
      <c r="H3" s="77"/>
      <c r="I3" s="77"/>
      <c r="J3" s="77"/>
      <c r="K3" s="77"/>
      <c r="L3" s="77"/>
      <c r="M3" s="77"/>
      <c r="N3" s="77"/>
      <c r="O3" s="77"/>
      <c r="P3" s="77"/>
      <c r="Q3" s="77"/>
      <c r="R3" s="77"/>
      <c r="S3" s="77"/>
    </row>
    <row r="4" spans="1:19" ht="22.5" customHeight="1">
      <c r="A4" s="77"/>
      <c r="B4" s="77"/>
      <c r="C4" s="77"/>
      <c r="D4" s="77"/>
      <c r="E4" s="77"/>
      <c r="F4" s="77"/>
      <c r="G4" s="77"/>
      <c r="H4" s="77"/>
      <c r="I4" s="77"/>
      <c r="J4" s="77"/>
      <c r="K4" s="77"/>
      <c r="L4" s="77"/>
      <c r="M4" s="77"/>
      <c r="N4" s="77"/>
      <c r="O4" s="77"/>
      <c r="P4" s="77"/>
      <c r="Q4" s="77"/>
      <c r="R4" s="77"/>
      <c r="S4" s="77"/>
    </row>
    <row r="5" spans="1:19" ht="22.5" customHeight="1">
      <c r="A5" s="77" t="s">
        <v>329</v>
      </c>
      <c r="B5" s="77"/>
      <c r="C5" s="77"/>
      <c r="D5" s="77"/>
      <c r="E5" s="77"/>
      <c r="F5" s="77"/>
      <c r="G5" s="77"/>
      <c r="H5" s="77"/>
      <c r="I5" s="77"/>
      <c r="J5" s="77"/>
      <c r="K5" s="77"/>
      <c r="L5" s="77"/>
      <c r="M5" s="77"/>
      <c r="N5" s="77"/>
      <c r="O5" s="77"/>
      <c r="P5" s="77"/>
      <c r="Q5" s="77"/>
      <c r="R5" s="77"/>
      <c r="S5" s="77"/>
    </row>
    <row r="6" spans="1:19" ht="22.5" customHeight="1" thickBot="1">
      <c r="A6" s="88"/>
      <c r="B6" s="88"/>
      <c r="C6" s="88"/>
      <c r="D6" s="88"/>
      <c r="E6" s="88"/>
      <c r="F6" s="88"/>
      <c r="G6" s="88"/>
      <c r="H6" s="88"/>
      <c r="I6" s="88"/>
      <c r="J6" s="88"/>
      <c r="K6" s="88"/>
      <c r="L6" s="88"/>
      <c r="M6" s="88"/>
      <c r="N6" s="88"/>
      <c r="O6" s="88"/>
      <c r="P6" s="88"/>
      <c r="Q6" s="88"/>
      <c r="R6" s="88"/>
      <c r="S6" s="88"/>
    </row>
    <row r="7" spans="1:19" ht="132" customHeight="1">
      <c r="A7" s="78" t="s">
        <v>0</v>
      </c>
      <c r="B7" s="86" t="s">
        <v>1</v>
      </c>
      <c r="C7" s="82" t="s">
        <v>2</v>
      </c>
      <c r="D7" s="82" t="s">
        <v>3</v>
      </c>
      <c r="E7" s="82" t="s">
        <v>4</v>
      </c>
      <c r="F7" s="82" t="s">
        <v>5</v>
      </c>
      <c r="G7" s="82" t="s">
        <v>6</v>
      </c>
      <c r="H7" s="82" t="s">
        <v>309</v>
      </c>
      <c r="I7" s="64" t="s">
        <v>7</v>
      </c>
      <c r="J7" s="64" t="s">
        <v>9</v>
      </c>
      <c r="K7" s="82" t="s">
        <v>308</v>
      </c>
      <c r="L7" s="82" t="s">
        <v>10</v>
      </c>
      <c r="M7" s="82" t="s">
        <v>11</v>
      </c>
      <c r="N7" s="80" t="s">
        <v>324</v>
      </c>
      <c r="O7" s="80" t="s">
        <v>311</v>
      </c>
      <c r="P7" s="89" t="s">
        <v>333</v>
      </c>
      <c r="Q7" s="82" t="s">
        <v>336</v>
      </c>
      <c r="R7" s="80" t="s">
        <v>334</v>
      </c>
      <c r="S7" s="84" t="s">
        <v>325</v>
      </c>
    </row>
    <row r="8" spans="1:19" ht="27.75" customHeight="1" thickBot="1">
      <c r="A8" s="79"/>
      <c r="B8" s="87"/>
      <c r="C8" s="83"/>
      <c r="D8" s="83"/>
      <c r="E8" s="83"/>
      <c r="F8" s="83"/>
      <c r="G8" s="83"/>
      <c r="H8" s="83"/>
      <c r="I8" s="13" t="s">
        <v>8</v>
      </c>
      <c r="J8" s="13" t="s">
        <v>8</v>
      </c>
      <c r="K8" s="83"/>
      <c r="L8" s="83"/>
      <c r="M8" s="83"/>
      <c r="N8" s="81"/>
      <c r="O8" s="81"/>
      <c r="P8" s="90"/>
      <c r="Q8" s="83"/>
      <c r="R8" s="81"/>
      <c r="S8" s="85"/>
    </row>
    <row r="9" spans="1:19" ht="33.75" customHeight="1">
      <c r="A9" s="24" t="s">
        <v>12</v>
      </c>
      <c r="B9" s="5" t="s">
        <v>13</v>
      </c>
      <c r="C9" s="8" t="s">
        <v>14</v>
      </c>
      <c r="D9" s="8" t="s">
        <v>15</v>
      </c>
      <c r="E9" s="8">
        <v>1990</v>
      </c>
      <c r="F9" s="8" t="s">
        <v>16</v>
      </c>
      <c r="G9" s="8" t="s">
        <v>17</v>
      </c>
      <c r="H9" s="8" t="s">
        <v>18</v>
      </c>
      <c r="I9" s="8" t="s">
        <v>19</v>
      </c>
      <c r="J9" s="8" t="s">
        <v>19</v>
      </c>
      <c r="K9" s="8" t="s">
        <v>20</v>
      </c>
      <c r="L9" s="8">
        <v>500</v>
      </c>
      <c r="M9" s="8" t="s">
        <v>312</v>
      </c>
      <c r="N9" s="38">
        <v>42887</v>
      </c>
      <c r="O9" s="23">
        <v>36</v>
      </c>
      <c r="P9" s="65">
        <v>330</v>
      </c>
      <c r="Q9" s="35">
        <v>0</v>
      </c>
      <c r="R9" s="66">
        <f>ROUND(Q9,2)</f>
        <v>0</v>
      </c>
      <c r="S9" s="67">
        <f>R9*O9</f>
        <v>0</v>
      </c>
    </row>
    <row r="10" spans="1:19" ht="56.25" customHeight="1">
      <c r="A10" s="12" t="s">
        <v>12</v>
      </c>
      <c r="B10" s="6" t="s">
        <v>22</v>
      </c>
      <c r="C10" s="9" t="s">
        <v>14</v>
      </c>
      <c r="D10" s="9" t="s">
        <v>23</v>
      </c>
      <c r="E10" s="9">
        <v>1990</v>
      </c>
      <c r="F10" s="9" t="s">
        <v>24</v>
      </c>
      <c r="G10" s="9" t="s">
        <v>25</v>
      </c>
      <c r="H10" s="9" t="s">
        <v>18</v>
      </c>
      <c r="I10" s="9" t="s">
        <v>19</v>
      </c>
      <c r="J10" s="9" t="s">
        <v>19</v>
      </c>
      <c r="K10" s="9" t="s">
        <v>20</v>
      </c>
      <c r="L10" s="9">
        <v>500</v>
      </c>
      <c r="M10" s="9" t="s">
        <v>312</v>
      </c>
      <c r="N10" s="38">
        <f>$N$9</f>
        <v>42887</v>
      </c>
      <c r="O10" s="23">
        <v>36</v>
      </c>
      <c r="P10" s="65">
        <v>330</v>
      </c>
      <c r="Q10" s="35">
        <v>0</v>
      </c>
      <c r="R10" s="68">
        <f aca="true" t="shared" si="0" ref="R10:R15">ROUND(Q10,2)</f>
        <v>0</v>
      </c>
      <c r="S10" s="69">
        <f aca="true" t="shared" si="1" ref="S10:S73">R10*O10</f>
        <v>0</v>
      </c>
    </row>
    <row r="11" spans="1:19" ht="33.75" customHeight="1">
      <c r="A11" s="12" t="s">
        <v>12</v>
      </c>
      <c r="B11" s="6" t="s">
        <v>26</v>
      </c>
      <c r="C11" s="9" t="s">
        <v>14</v>
      </c>
      <c r="D11" s="9" t="s">
        <v>23</v>
      </c>
      <c r="E11" s="9">
        <v>1990</v>
      </c>
      <c r="F11" s="9" t="s">
        <v>27</v>
      </c>
      <c r="G11" s="9" t="s">
        <v>28</v>
      </c>
      <c r="H11" s="9" t="s">
        <v>18</v>
      </c>
      <c r="I11" s="9" t="s">
        <v>19</v>
      </c>
      <c r="J11" s="9" t="s">
        <v>19</v>
      </c>
      <c r="K11" s="9" t="s">
        <v>20</v>
      </c>
      <c r="L11" s="9">
        <v>500</v>
      </c>
      <c r="M11" s="9" t="s">
        <v>312</v>
      </c>
      <c r="N11" s="38">
        <f aca="true" t="shared" si="2" ref="N11:N41">$N$9</f>
        <v>42887</v>
      </c>
      <c r="O11" s="23">
        <v>36</v>
      </c>
      <c r="P11" s="65">
        <v>330</v>
      </c>
      <c r="Q11" s="35">
        <v>0</v>
      </c>
      <c r="R11" s="68">
        <f t="shared" si="0"/>
        <v>0</v>
      </c>
      <c r="S11" s="69">
        <f t="shared" si="1"/>
        <v>0</v>
      </c>
    </row>
    <row r="12" spans="1:19" ht="33.75" customHeight="1">
      <c r="A12" s="12" t="s">
        <v>12</v>
      </c>
      <c r="B12" s="6" t="s">
        <v>29</v>
      </c>
      <c r="C12" s="9" t="s">
        <v>14</v>
      </c>
      <c r="D12" s="9" t="s">
        <v>15</v>
      </c>
      <c r="E12" s="9">
        <v>1990</v>
      </c>
      <c r="F12" s="9" t="s">
        <v>30</v>
      </c>
      <c r="G12" s="9" t="s">
        <v>31</v>
      </c>
      <c r="H12" s="9" t="s">
        <v>32</v>
      </c>
      <c r="I12" s="9" t="s">
        <v>19</v>
      </c>
      <c r="J12" s="9" t="s">
        <v>19</v>
      </c>
      <c r="K12" s="9" t="s">
        <v>20</v>
      </c>
      <c r="L12" s="9">
        <v>500</v>
      </c>
      <c r="M12" s="9" t="s">
        <v>312</v>
      </c>
      <c r="N12" s="38">
        <f t="shared" si="2"/>
        <v>42887</v>
      </c>
      <c r="O12" s="23">
        <v>36</v>
      </c>
      <c r="P12" s="65">
        <v>330</v>
      </c>
      <c r="Q12" s="35">
        <v>0</v>
      </c>
      <c r="R12" s="68">
        <f>ROUND(Q12,2)</f>
        <v>0</v>
      </c>
      <c r="S12" s="69">
        <f t="shared" si="1"/>
        <v>0</v>
      </c>
    </row>
    <row r="13" spans="1:19" ht="56.25" customHeight="1">
      <c r="A13" s="12" t="s">
        <v>12</v>
      </c>
      <c r="B13" s="6" t="s">
        <v>33</v>
      </c>
      <c r="C13" s="9" t="s">
        <v>14</v>
      </c>
      <c r="D13" s="9" t="s">
        <v>23</v>
      </c>
      <c r="E13" s="9">
        <v>1990</v>
      </c>
      <c r="F13" s="9" t="s">
        <v>34</v>
      </c>
      <c r="G13" s="9" t="s">
        <v>35</v>
      </c>
      <c r="H13" s="9" t="s">
        <v>18</v>
      </c>
      <c r="I13" s="9" t="s">
        <v>19</v>
      </c>
      <c r="J13" s="9" t="s">
        <v>19</v>
      </c>
      <c r="K13" s="9" t="s">
        <v>20</v>
      </c>
      <c r="L13" s="9">
        <v>500</v>
      </c>
      <c r="M13" s="9" t="s">
        <v>312</v>
      </c>
      <c r="N13" s="38">
        <f t="shared" si="2"/>
        <v>42887</v>
      </c>
      <c r="O13" s="23">
        <v>36</v>
      </c>
      <c r="P13" s="65">
        <v>330</v>
      </c>
      <c r="Q13" s="35">
        <v>0</v>
      </c>
      <c r="R13" s="68">
        <f t="shared" si="0"/>
        <v>0</v>
      </c>
      <c r="S13" s="69">
        <f t="shared" si="1"/>
        <v>0</v>
      </c>
    </row>
    <row r="14" spans="1:19" ht="33.75" customHeight="1">
      <c r="A14" s="12" t="s">
        <v>12</v>
      </c>
      <c r="B14" s="6" t="s">
        <v>36</v>
      </c>
      <c r="C14" s="9" t="s">
        <v>14</v>
      </c>
      <c r="D14" s="9" t="s">
        <v>23</v>
      </c>
      <c r="E14" s="9">
        <v>1990</v>
      </c>
      <c r="F14" s="9" t="s">
        <v>37</v>
      </c>
      <c r="G14" s="9" t="s">
        <v>38</v>
      </c>
      <c r="H14" s="9" t="s">
        <v>18</v>
      </c>
      <c r="I14" s="9" t="s">
        <v>19</v>
      </c>
      <c r="J14" s="9" t="s">
        <v>19</v>
      </c>
      <c r="K14" s="9" t="s">
        <v>20</v>
      </c>
      <c r="L14" s="9">
        <v>500</v>
      </c>
      <c r="M14" s="9" t="s">
        <v>312</v>
      </c>
      <c r="N14" s="38">
        <f t="shared" si="2"/>
        <v>42887</v>
      </c>
      <c r="O14" s="23">
        <v>36</v>
      </c>
      <c r="P14" s="65">
        <v>330</v>
      </c>
      <c r="Q14" s="35">
        <v>0</v>
      </c>
      <c r="R14" s="68">
        <f t="shared" si="0"/>
        <v>0</v>
      </c>
      <c r="S14" s="69">
        <f t="shared" si="1"/>
        <v>0</v>
      </c>
    </row>
    <row r="15" spans="1:19" ht="33.75" customHeight="1">
      <c r="A15" s="12" t="s">
        <v>12</v>
      </c>
      <c r="B15" s="6" t="s">
        <v>39</v>
      </c>
      <c r="C15" s="9" t="s">
        <v>14</v>
      </c>
      <c r="D15" s="9" t="s">
        <v>15</v>
      </c>
      <c r="E15" s="9">
        <v>1990</v>
      </c>
      <c r="F15" s="9" t="s">
        <v>40</v>
      </c>
      <c r="G15" s="9" t="s">
        <v>41</v>
      </c>
      <c r="H15" s="9" t="s">
        <v>18</v>
      </c>
      <c r="I15" s="9" t="s">
        <v>19</v>
      </c>
      <c r="J15" s="9" t="s">
        <v>19</v>
      </c>
      <c r="K15" s="9" t="s">
        <v>20</v>
      </c>
      <c r="L15" s="9">
        <v>500</v>
      </c>
      <c r="M15" s="9" t="s">
        <v>313</v>
      </c>
      <c r="N15" s="38">
        <f t="shared" si="2"/>
        <v>42887</v>
      </c>
      <c r="O15" s="23">
        <v>36</v>
      </c>
      <c r="P15" s="65">
        <v>330</v>
      </c>
      <c r="Q15" s="35">
        <v>0</v>
      </c>
      <c r="R15" s="68">
        <f t="shared" si="0"/>
        <v>0</v>
      </c>
      <c r="S15" s="69">
        <f t="shared" si="1"/>
        <v>0</v>
      </c>
    </row>
    <row r="16" spans="1:19" ht="56.25" customHeight="1">
      <c r="A16" s="12" t="s">
        <v>12</v>
      </c>
      <c r="B16" s="6" t="s">
        <v>42</v>
      </c>
      <c r="C16" s="9" t="s">
        <v>14</v>
      </c>
      <c r="D16" s="9" t="s">
        <v>23</v>
      </c>
      <c r="E16" s="9">
        <v>2000</v>
      </c>
      <c r="F16" s="9" t="s">
        <v>43</v>
      </c>
      <c r="G16" s="9" t="s">
        <v>44</v>
      </c>
      <c r="H16" s="9" t="s">
        <v>18</v>
      </c>
      <c r="I16" s="9" t="s">
        <v>21</v>
      </c>
      <c r="J16" s="9" t="s">
        <v>19</v>
      </c>
      <c r="K16" s="9" t="s">
        <v>20</v>
      </c>
      <c r="L16" s="9">
        <v>500</v>
      </c>
      <c r="M16" s="9" t="s">
        <v>314</v>
      </c>
      <c r="N16" s="38">
        <f t="shared" si="2"/>
        <v>42887</v>
      </c>
      <c r="O16" s="23">
        <v>36</v>
      </c>
      <c r="P16" s="65">
        <v>385</v>
      </c>
      <c r="Q16" s="35">
        <v>0</v>
      </c>
      <c r="R16" s="68">
        <f aca="true" t="shared" si="3" ref="R16:R25">ROUND(Q16,2)</f>
        <v>0</v>
      </c>
      <c r="S16" s="69">
        <f t="shared" si="1"/>
        <v>0</v>
      </c>
    </row>
    <row r="17" spans="1:19" ht="56.25" customHeight="1">
      <c r="A17" s="12" t="s">
        <v>12</v>
      </c>
      <c r="B17" s="6" t="s">
        <v>45</v>
      </c>
      <c r="C17" s="9" t="s">
        <v>14</v>
      </c>
      <c r="D17" s="9" t="s">
        <v>23</v>
      </c>
      <c r="E17" s="9">
        <v>2000</v>
      </c>
      <c r="F17" s="9" t="s">
        <v>46</v>
      </c>
      <c r="G17" s="9" t="s">
        <v>47</v>
      </c>
      <c r="H17" s="9" t="s">
        <v>18</v>
      </c>
      <c r="I17" s="9" t="s">
        <v>21</v>
      </c>
      <c r="J17" s="9" t="s">
        <v>19</v>
      </c>
      <c r="K17" s="9" t="s">
        <v>20</v>
      </c>
      <c r="L17" s="9">
        <v>500</v>
      </c>
      <c r="M17" s="9" t="s">
        <v>314</v>
      </c>
      <c r="N17" s="38">
        <f t="shared" si="2"/>
        <v>42887</v>
      </c>
      <c r="O17" s="23">
        <v>36</v>
      </c>
      <c r="P17" s="65">
        <v>385</v>
      </c>
      <c r="Q17" s="35">
        <v>0</v>
      </c>
      <c r="R17" s="68">
        <f t="shared" si="3"/>
        <v>0</v>
      </c>
      <c r="S17" s="69">
        <f t="shared" si="1"/>
        <v>0</v>
      </c>
    </row>
    <row r="18" spans="1:19" ht="56.25" customHeight="1">
      <c r="A18" s="12" t="s">
        <v>12</v>
      </c>
      <c r="B18" s="6" t="s">
        <v>48</v>
      </c>
      <c r="C18" s="9" t="s">
        <v>14</v>
      </c>
      <c r="D18" s="9" t="s">
        <v>23</v>
      </c>
      <c r="E18" s="9">
        <v>2000</v>
      </c>
      <c r="F18" s="9" t="s">
        <v>49</v>
      </c>
      <c r="G18" s="9" t="s">
        <v>50</v>
      </c>
      <c r="H18" s="9" t="s">
        <v>18</v>
      </c>
      <c r="I18" s="9" t="s">
        <v>21</v>
      </c>
      <c r="J18" s="9" t="s">
        <v>19</v>
      </c>
      <c r="K18" s="9" t="s">
        <v>20</v>
      </c>
      <c r="L18" s="9">
        <v>500</v>
      </c>
      <c r="M18" s="9" t="s">
        <v>314</v>
      </c>
      <c r="N18" s="38">
        <f t="shared" si="2"/>
        <v>42887</v>
      </c>
      <c r="O18" s="23">
        <v>36</v>
      </c>
      <c r="P18" s="65">
        <v>385</v>
      </c>
      <c r="Q18" s="35">
        <v>0</v>
      </c>
      <c r="R18" s="68">
        <f t="shared" si="3"/>
        <v>0</v>
      </c>
      <c r="S18" s="69">
        <f t="shared" si="1"/>
        <v>0</v>
      </c>
    </row>
    <row r="19" spans="1:19" ht="56.25" customHeight="1">
      <c r="A19" s="12" t="s">
        <v>12</v>
      </c>
      <c r="B19" s="6" t="s">
        <v>51</v>
      </c>
      <c r="C19" s="9" t="s">
        <v>14</v>
      </c>
      <c r="D19" s="9" t="s">
        <v>23</v>
      </c>
      <c r="E19" s="9">
        <v>2000</v>
      </c>
      <c r="F19" s="9" t="s">
        <v>52</v>
      </c>
      <c r="G19" s="9" t="s">
        <v>53</v>
      </c>
      <c r="H19" s="9" t="s">
        <v>18</v>
      </c>
      <c r="I19" s="9" t="s">
        <v>21</v>
      </c>
      <c r="J19" s="9" t="s">
        <v>19</v>
      </c>
      <c r="K19" s="9" t="s">
        <v>20</v>
      </c>
      <c r="L19" s="9">
        <v>500</v>
      </c>
      <c r="M19" s="9" t="s">
        <v>314</v>
      </c>
      <c r="N19" s="38">
        <f t="shared" si="2"/>
        <v>42887</v>
      </c>
      <c r="O19" s="23">
        <v>36</v>
      </c>
      <c r="P19" s="65">
        <v>385</v>
      </c>
      <c r="Q19" s="35">
        <v>0</v>
      </c>
      <c r="R19" s="68">
        <f t="shared" si="3"/>
        <v>0</v>
      </c>
      <c r="S19" s="69">
        <f t="shared" si="1"/>
        <v>0</v>
      </c>
    </row>
    <row r="20" spans="1:19" ht="33.75" customHeight="1">
      <c r="A20" s="12" t="s">
        <v>12</v>
      </c>
      <c r="B20" s="6" t="s">
        <v>54</v>
      </c>
      <c r="C20" s="9" t="s">
        <v>14</v>
      </c>
      <c r="D20" s="9" t="s">
        <v>23</v>
      </c>
      <c r="E20" s="9">
        <v>2000</v>
      </c>
      <c r="F20" s="9" t="s">
        <v>55</v>
      </c>
      <c r="G20" s="9" t="s">
        <v>56</v>
      </c>
      <c r="H20" s="9" t="s">
        <v>18</v>
      </c>
      <c r="I20" s="9" t="s">
        <v>21</v>
      </c>
      <c r="J20" s="9" t="s">
        <v>19</v>
      </c>
      <c r="K20" s="9" t="s">
        <v>20</v>
      </c>
      <c r="L20" s="9">
        <v>500</v>
      </c>
      <c r="M20" s="9" t="s">
        <v>314</v>
      </c>
      <c r="N20" s="38">
        <f t="shared" si="2"/>
        <v>42887</v>
      </c>
      <c r="O20" s="23">
        <v>36</v>
      </c>
      <c r="P20" s="65">
        <v>385</v>
      </c>
      <c r="Q20" s="35">
        <v>0</v>
      </c>
      <c r="R20" s="68">
        <f t="shared" si="3"/>
        <v>0</v>
      </c>
      <c r="S20" s="69">
        <f t="shared" si="1"/>
        <v>0</v>
      </c>
    </row>
    <row r="21" spans="1:19" ht="56.25" customHeight="1">
      <c r="A21" s="12" t="s">
        <v>12</v>
      </c>
      <c r="B21" s="6" t="s">
        <v>57</v>
      </c>
      <c r="C21" s="9" t="s">
        <v>14</v>
      </c>
      <c r="D21" s="9" t="s">
        <v>23</v>
      </c>
      <c r="E21" s="9">
        <v>1990</v>
      </c>
      <c r="F21" s="9" t="s">
        <v>58</v>
      </c>
      <c r="G21" s="9" t="s">
        <v>59</v>
      </c>
      <c r="H21" s="9" t="s">
        <v>18</v>
      </c>
      <c r="I21" s="9" t="s">
        <v>21</v>
      </c>
      <c r="J21" s="9" t="s">
        <v>19</v>
      </c>
      <c r="K21" s="9" t="s">
        <v>20</v>
      </c>
      <c r="L21" s="9">
        <v>500</v>
      </c>
      <c r="M21" s="9" t="s">
        <v>314</v>
      </c>
      <c r="N21" s="38">
        <f t="shared" si="2"/>
        <v>42887</v>
      </c>
      <c r="O21" s="23">
        <v>36</v>
      </c>
      <c r="P21" s="65">
        <v>385</v>
      </c>
      <c r="Q21" s="35">
        <v>0</v>
      </c>
      <c r="R21" s="68">
        <f t="shared" si="3"/>
        <v>0</v>
      </c>
      <c r="S21" s="69">
        <f t="shared" si="1"/>
        <v>0</v>
      </c>
    </row>
    <row r="22" spans="1:19" ht="56.25" customHeight="1">
      <c r="A22" s="12" t="s">
        <v>12</v>
      </c>
      <c r="B22" s="6" t="s">
        <v>60</v>
      </c>
      <c r="C22" s="9" t="s">
        <v>14</v>
      </c>
      <c r="D22" s="9" t="s">
        <v>23</v>
      </c>
      <c r="E22" s="9">
        <v>1990</v>
      </c>
      <c r="F22" s="9" t="s">
        <v>61</v>
      </c>
      <c r="G22" s="9" t="s">
        <v>62</v>
      </c>
      <c r="H22" s="9" t="s">
        <v>18</v>
      </c>
      <c r="I22" s="9" t="s">
        <v>21</v>
      </c>
      <c r="J22" s="9" t="s">
        <v>19</v>
      </c>
      <c r="K22" s="9" t="s">
        <v>20</v>
      </c>
      <c r="L22" s="9">
        <v>500</v>
      </c>
      <c r="M22" s="9" t="s">
        <v>314</v>
      </c>
      <c r="N22" s="38">
        <f t="shared" si="2"/>
        <v>42887</v>
      </c>
      <c r="O22" s="23">
        <v>36</v>
      </c>
      <c r="P22" s="65">
        <v>385</v>
      </c>
      <c r="Q22" s="35">
        <v>0</v>
      </c>
      <c r="R22" s="68">
        <f t="shared" si="3"/>
        <v>0</v>
      </c>
      <c r="S22" s="69">
        <f t="shared" si="1"/>
        <v>0</v>
      </c>
    </row>
    <row r="23" spans="1:19" ht="56.25" customHeight="1">
      <c r="A23" s="12" t="s">
        <v>12</v>
      </c>
      <c r="B23" s="6" t="s">
        <v>63</v>
      </c>
      <c r="C23" s="9" t="s">
        <v>14</v>
      </c>
      <c r="D23" s="9" t="s">
        <v>23</v>
      </c>
      <c r="E23" s="9">
        <v>1990</v>
      </c>
      <c r="F23" s="9" t="s">
        <v>64</v>
      </c>
      <c r="G23" s="9" t="s">
        <v>65</v>
      </c>
      <c r="H23" s="9" t="s">
        <v>18</v>
      </c>
      <c r="I23" s="9" t="s">
        <v>21</v>
      </c>
      <c r="J23" s="9" t="s">
        <v>19</v>
      </c>
      <c r="K23" s="9" t="s">
        <v>20</v>
      </c>
      <c r="L23" s="9">
        <v>500</v>
      </c>
      <c r="M23" s="9" t="s">
        <v>314</v>
      </c>
      <c r="N23" s="38">
        <f t="shared" si="2"/>
        <v>42887</v>
      </c>
      <c r="O23" s="23">
        <v>36</v>
      </c>
      <c r="P23" s="65">
        <v>385</v>
      </c>
      <c r="Q23" s="35">
        <v>0</v>
      </c>
      <c r="R23" s="68">
        <f t="shared" si="3"/>
        <v>0</v>
      </c>
      <c r="S23" s="69">
        <f t="shared" si="1"/>
        <v>0</v>
      </c>
    </row>
    <row r="24" spans="1:19" ht="33.75" customHeight="1">
      <c r="A24" s="12" t="s">
        <v>12</v>
      </c>
      <c r="B24" s="6" t="s">
        <v>66</v>
      </c>
      <c r="C24" s="9" t="s">
        <v>14</v>
      </c>
      <c r="D24" s="9" t="s">
        <v>23</v>
      </c>
      <c r="E24" s="9">
        <v>1990</v>
      </c>
      <c r="F24" s="9" t="s">
        <v>67</v>
      </c>
      <c r="G24" s="9" t="s">
        <v>68</v>
      </c>
      <c r="H24" s="9" t="s">
        <v>18</v>
      </c>
      <c r="I24" s="9" t="s">
        <v>21</v>
      </c>
      <c r="J24" s="9" t="s">
        <v>19</v>
      </c>
      <c r="K24" s="9" t="s">
        <v>20</v>
      </c>
      <c r="L24" s="9">
        <v>500</v>
      </c>
      <c r="M24" s="9" t="s">
        <v>314</v>
      </c>
      <c r="N24" s="38">
        <f t="shared" si="2"/>
        <v>42887</v>
      </c>
      <c r="O24" s="23">
        <v>36</v>
      </c>
      <c r="P24" s="65">
        <v>385</v>
      </c>
      <c r="Q24" s="35">
        <v>0</v>
      </c>
      <c r="R24" s="68">
        <f t="shared" si="3"/>
        <v>0</v>
      </c>
      <c r="S24" s="69">
        <f t="shared" si="1"/>
        <v>0</v>
      </c>
    </row>
    <row r="25" spans="1:19" ht="56.25" customHeight="1">
      <c r="A25" s="12" t="s">
        <v>12</v>
      </c>
      <c r="B25" s="6" t="s">
        <v>69</v>
      </c>
      <c r="C25" s="9" t="s">
        <v>14</v>
      </c>
      <c r="D25" s="9" t="s">
        <v>23</v>
      </c>
      <c r="E25" s="9">
        <v>1990</v>
      </c>
      <c r="F25" s="9" t="s">
        <v>70</v>
      </c>
      <c r="G25" s="9" t="s">
        <v>71</v>
      </c>
      <c r="H25" s="9" t="s">
        <v>18</v>
      </c>
      <c r="I25" s="9" t="s">
        <v>21</v>
      </c>
      <c r="J25" s="9" t="s">
        <v>19</v>
      </c>
      <c r="K25" s="9" t="s">
        <v>20</v>
      </c>
      <c r="L25" s="9">
        <v>500</v>
      </c>
      <c r="M25" s="9" t="s">
        <v>314</v>
      </c>
      <c r="N25" s="39">
        <f t="shared" si="2"/>
        <v>42887</v>
      </c>
      <c r="O25" s="9">
        <v>36</v>
      </c>
      <c r="P25" s="65">
        <v>385</v>
      </c>
      <c r="Q25" s="35">
        <v>0</v>
      </c>
      <c r="R25" s="68">
        <f t="shared" si="3"/>
        <v>0</v>
      </c>
      <c r="S25" s="69">
        <f t="shared" si="1"/>
        <v>0</v>
      </c>
    </row>
    <row r="26" spans="1:19" ht="33.75" customHeight="1">
      <c r="A26" s="12" t="s">
        <v>12</v>
      </c>
      <c r="B26" s="6" t="s">
        <v>72</v>
      </c>
      <c r="C26" s="9" t="s">
        <v>14</v>
      </c>
      <c r="D26" s="9" t="s">
        <v>73</v>
      </c>
      <c r="E26" s="9">
        <v>1990</v>
      </c>
      <c r="F26" s="9" t="s">
        <v>74</v>
      </c>
      <c r="G26" s="9" t="s">
        <v>75</v>
      </c>
      <c r="H26" s="9" t="s">
        <v>18</v>
      </c>
      <c r="I26" s="9" t="s">
        <v>19</v>
      </c>
      <c r="J26" s="9" t="s">
        <v>21</v>
      </c>
      <c r="K26" s="9" t="s">
        <v>20</v>
      </c>
      <c r="L26" s="9">
        <v>1000</v>
      </c>
      <c r="M26" s="9" t="s">
        <v>312</v>
      </c>
      <c r="N26" s="39">
        <f t="shared" si="2"/>
        <v>42887</v>
      </c>
      <c r="O26" s="9">
        <v>36</v>
      </c>
      <c r="P26" s="65">
        <v>330</v>
      </c>
      <c r="Q26" s="35">
        <v>0</v>
      </c>
      <c r="R26" s="68">
        <f aca="true" t="shared" si="4" ref="R26:R75">ROUND(Q26,2)</f>
        <v>0</v>
      </c>
      <c r="S26" s="69">
        <f t="shared" si="1"/>
        <v>0</v>
      </c>
    </row>
    <row r="27" spans="1:19" ht="33.75" customHeight="1">
      <c r="A27" s="12" t="s">
        <v>12</v>
      </c>
      <c r="B27" s="6" t="s">
        <v>76</v>
      </c>
      <c r="C27" s="9" t="s">
        <v>14</v>
      </c>
      <c r="D27" s="9" t="s">
        <v>73</v>
      </c>
      <c r="E27" s="9">
        <v>1990</v>
      </c>
      <c r="F27" s="9" t="s">
        <v>77</v>
      </c>
      <c r="G27" s="9" t="s">
        <v>78</v>
      </c>
      <c r="H27" s="9" t="s">
        <v>18</v>
      </c>
      <c r="I27" s="9" t="s">
        <v>19</v>
      </c>
      <c r="J27" s="9" t="s">
        <v>21</v>
      </c>
      <c r="K27" s="9" t="s">
        <v>20</v>
      </c>
      <c r="L27" s="9">
        <v>1000</v>
      </c>
      <c r="M27" s="9" t="s">
        <v>312</v>
      </c>
      <c r="N27" s="38">
        <f t="shared" si="2"/>
        <v>42887</v>
      </c>
      <c r="O27" s="23">
        <v>36</v>
      </c>
      <c r="P27" s="65">
        <v>330</v>
      </c>
      <c r="Q27" s="35">
        <v>0</v>
      </c>
      <c r="R27" s="68">
        <f t="shared" si="4"/>
        <v>0</v>
      </c>
      <c r="S27" s="69">
        <f t="shared" si="1"/>
        <v>0</v>
      </c>
    </row>
    <row r="28" spans="1:19" ht="56.25" customHeight="1">
      <c r="A28" s="12" t="s">
        <v>12</v>
      </c>
      <c r="B28" s="6" t="s">
        <v>79</v>
      </c>
      <c r="C28" s="9" t="s">
        <v>14</v>
      </c>
      <c r="D28" s="9" t="s">
        <v>23</v>
      </c>
      <c r="E28" s="9">
        <v>1990</v>
      </c>
      <c r="F28" s="9" t="s">
        <v>80</v>
      </c>
      <c r="G28" s="9" t="s">
        <v>81</v>
      </c>
      <c r="H28" s="9" t="s">
        <v>18</v>
      </c>
      <c r="I28" s="9" t="s">
        <v>19</v>
      </c>
      <c r="J28" s="9" t="s">
        <v>21</v>
      </c>
      <c r="K28" s="9" t="s">
        <v>20</v>
      </c>
      <c r="L28" s="9">
        <v>500</v>
      </c>
      <c r="M28" s="9" t="s">
        <v>312</v>
      </c>
      <c r="N28" s="38">
        <f t="shared" si="2"/>
        <v>42887</v>
      </c>
      <c r="O28" s="23">
        <v>36</v>
      </c>
      <c r="P28" s="65">
        <v>330</v>
      </c>
      <c r="Q28" s="35">
        <v>0</v>
      </c>
      <c r="R28" s="68">
        <f t="shared" si="4"/>
        <v>0</v>
      </c>
      <c r="S28" s="69">
        <f t="shared" si="1"/>
        <v>0</v>
      </c>
    </row>
    <row r="29" spans="1:19" ht="56.25" customHeight="1">
      <c r="A29" s="12" t="s">
        <v>12</v>
      </c>
      <c r="B29" s="6" t="s">
        <v>82</v>
      </c>
      <c r="C29" s="9" t="s">
        <v>14</v>
      </c>
      <c r="D29" s="9" t="s">
        <v>23</v>
      </c>
      <c r="E29" s="9">
        <v>1990</v>
      </c>
      <c r="F29" s="9" t="s">
        <v>83</v>
      </c>
      <c r="G29" s="9" t="s">
        <v>84</v>
      </c>
      <c r="H29" s="9" t="s">
        <v>18</v>
      </c>
      <c r="I29" s="9" t="s">
        <v>19</v>
      </c>
      <c r="J29" s="9" t="s">
        <v>21</v>
      </c>
      <c r="K29" s="9" t="s">
        <v>20</v>
      </c>
      <c r="L29" s="9">
        <v>500</v>
      </c>
      <c r="M29" s="9" t="s">
        <v>312</v>
      </c>
      <c r="N29" s="38">
        <f t="shared" si="2"/>
        <v>42887</v>
      </c>
      <c r="O29" s="23">
        <v>36</v>
      </c>
      <c r="P29" s="65">
        <v>330</v>
      </c>
      <c r="Q29" s="35">
        <v>0</v>
      </c>
      <c r="R29" s="68">
        <f t="shared" si="4"/>
        <v>0</v>
      </c>
      <c r="S29" s="69">
        <f t="shared" si="1"/>
        <v>0</v>
      </c>
    </row>
    <row r="30" spans="1:19" ht="56.25" customHeight="1">
      <c r="A30" s="12" t="s">
        <v>12</v>
      </c>
      <c r="B30" s="6" t="s">
        <v>85</v>
      </c>
      <c r="C30" s="9" t="s">
        <v>14</v>
      </c>
      <c r="D30" s="9" t="s">
        <v>86</v>
      </c>
      <c r="E30" s="9">
        <v>1990</v>
      </c>
      <c r="F30" s="9" t="s">
        <v>87</v>
      </c>
      <c r="G30" s="9" t="s">
        <v>88</v>
      </c>
      <c r="H30" s="9" t="s">
        <v>18</v>
      </c>
      <c r="I30" s="9" t="s">
        <v>19</v>
      </c>
      <c r="J30" s="9" t="s">
        <v>19</v>
      </c>
      <c r="K30" s="9" t="s">
        <v>20</v>
      </c>
      <c r="L30" s="9">
        <v>500</v>
      </c>
      <c r="M30" s="9" t="s">
        <v>315</v>
      </c>
      <c r="N30" s="38">
        <f t="shared" si="2"/>
        <v>42887</v>
      </c>
      <c r="O30" s="23">
        <v>36</v>
      </c>
      <c r="P30" s="65">
        <v>440</v>
      </c>
      <c r="Q30" s="35">
        <v>0</v>
      </c>
      <c r="R30" s="68">
        <f t="shared" si="4"/>
        <v>0</v>
      </c>
      <c r="S30" s="69">
        <f t="shared" si="1"/>
        <v>0</v>
      </c>
    </row>
    <row r="31" spans="1:19" ht="56.25" customHeight="1">
      <c r="A31" s="12" t="s">
        <v>12</v>
      </c>
      <c r="B31" s="6" t="s">
        <v>89</v>
      </c>
      <c r="C31" s="9" t="s">
        <v>14</v>
      </c>
      <c r="D31" s="9" t="s">
        <v>15</v>
      </c>
      <c r="E31" s="9">
        <v>1990</v>
      </c>
      <c r="F31" s="9" t="s">
        <v>90</v>
      </c>
      <c r="G31" s="9" t="s">
        <v>91</v>
      </c>
      <c r="H31" s="9" t="s">
        <v>18</v>
      </c>
      <c r="I31" s="9" t="s">
        <v>19</v>
      </c>
      <c r="J31" s="9" t="s">
        <v>19</v>
      </c>
      <c r="K31" s="9" t="s">
        <v>20</v>
      </c>
      <c r="L31" s="9">
        <v>500</v>
      </c>
      <c r="M31" s="9" t="s">
        <v>312</v>
      </c>
      <c r="N31" s="38">
        <f t="shared" si="2"/>
        <v>42887</v>
      </c>
      <c r="O31" s="23">
        <v>36</v>
      </c>
      <c r="P31" s="65">
        <v>330</v>
      </c>
      <c r="Q31" s="35">
        <v>0</v>
      </c>
      <c r="R31" s="68">
        <f t="shared" si="4"/>
        <v>0</v>
      </c>
      <c r="S31" s="69">
        <f t="shared" si="1"/>
        <v>0</v>
      </c>
    </row>
    <row r="32" spans="1:19" ht="56.25" customHeight="1">
      <c r="A32" s="12" t="s">
        <v>12</v>
      </c>
      <c r="B32" s="6" t="s">
        <v>92</v>
      </c>
      <c r="C32" s="9" t="s">
        <v>14</v>
      </c>
      <c r="D32" s="9" t="s">
        <v>23</v>
      </c>
      <c r="E32" s="9">
        <v>1990</v>
      </c>
      <c r="F32" s="9">
        <v>15466164</v>
      </c>
      <c r="G32" s="9" t="s">
        <v>93</v>
      </c>
      <c r="H32" s="9" t="s">
        <v>32</v>
      </c>
      <c r="I32" s="9" t="s">
        <v>19</v>
      </c>
      <c r="J32" s="9" t="s">
        <v>19</v>
      </c>
      <c r="K32" s="9" t="s">
        <v>20</v>
      </c>
      <c r="L32" s="9">
        <v>320</v>
      </c>
      <c r="M32" s="9" t="s">
        <v>315</v>
      </c>
      <c r="N32" s="38">
        <f t="shared" si="2"/>
        <v>42887</v>
      </c>
      <c r="O32" s="23">
        <v>36</v>
      </c>
      <c r="P32" s="65">
        <v>440</v>
      </c>
      <c r="Q32" s="35">
        <v>0</v>
      </c>
      <c r="R32" s="68">
        <f t="shared" si="4"/>
        <v>0</v>
      </c>
      <c r="S32" s="69">
        <f t="shared" si="1"/>
        <v>0</v>
      </c>
    </row>
    <row r="33" spans="1:19" ht="56.25" customHeight="1">
      <c r="A33" s="12" t="s">
        <v>12</v>
      </c>
      <c r="B33" s="6" t="s">
        <v>94</v>
      </c>
      <c r="C33" s="9" t="s">
        <v>14</v>
      </c>
      <c r="D33" s="9" t="s">
        <v>95</v>
      </c>
      <c r="E33" s="9">
        <v>2000</v>
      </c>
      <c r="F33" s="9" t="s">
        <v>96</v>
      </c>
      <c r="G33" s="9" t="s">
        <v>97</v>
      </c>
      <c r="H33" s="9" t="s">
        <v>98</v>
      </c>
      <c r="I33" s="9" t="s">
        <v>19</v>
      </c>
      <c r="J33" s="9" t="s">
        <v>19</v>
      </c>
      <c r="K33" s="9" t="s">
        <v>20</v>
      </c>
      <c r="L33" s="9">
        <v>100</v>
      </c>
      <c r="M33" s="9" t="s">
        <v>313</v>
      </c>
      <c r="N33" s="38">
        <f t="shared" si="2"/>
        <v>42887</v>
      </c>
      <c r="O33" s="23">
        <v>36</v>
      </c>
      <c r="P33" s="65">
        <v>110</v>
      </c>
      <c r="Q33" s="35">
        <v>0</v>
      </c>
      <c r="R33" s="68">
        <f t="shared" si="4"/>
        <v>0</v>
      </c>
      <c r="S33" s="69">
        <f t="shared" si="1"/>
        <v>0</v>
      </c>
    </row>
    <row r="34" spans="1:19" ht="56.25" customHeight="1">
      <c r="A34" s="12" t="s">
        <v>12</v>
      </c>
      <c r="B34" s="6" t="s">
        <v>99</v>
      </c>
      <c r="C34" s="9" t="s">
        <v>14</v>
      </c>
      <c r="D34" s="9" t="s">
        <v>23</v>
      </c>
      <c r="E34" s="9">
        <v>1990</v>
      </c>
      <c r="F34" s="9" t="s">
        <v>100</v>
      </c>
      <c r="G34" s="9" t="s">
        <v>101</v>
      </c>
      <c r="H34" s="9" t="s">
        <v>18</v>
      </c>
      <c r="I34" s="9" t="s">
        <v>19</v>
      </c>
      <c r="J34" s="9" t="s">
        <v>19</v>
      </c>
      <c r="K34" s="9" t="s">
        <v>20</v>
      </c>
      <c r="L34" s="9">
        <v>500</v>
      </c>
      <c r="M34" s="9" t="s">
        <v>313</v>
      </c>
      <c r="N34" s="38">
        <f t="shared" si="2"/>
        <v>42887</v>
      </c>
      <c r="O34" s="23">
        <v>36</v>
      </c>
      <c r="P34" s="65">
        <v>330</v>
      </c>
      <c r="Q34" s="35">
        <v>0</v>
      </c>
      <c r="R34" s="68">
        <f t="shared" si="4"/>
        <v>0</v>
      </c>
      <c r="S34" s="69">
        <f t="shared" si="1"/>
        <v>0</v>
      </c>
    </row>
    <row r="35" spans="1:19" ht="56.25" customHeight="1">
      <c r="A35" s="12" t="s">
        <v>12</v>
      </c>
      <c r="B35" s="6" t="s">
        <v>102</v>
      </c>
      <c r="C35" s="9" t="s">
        <v>14</v>
      </c>
      <c r="D35" s="9" t="s">
        <v>103</v>
      </c>
      <c r="E35" s="9">
        <v>1990</v>
      </c>
      <c r="F35" s="9" t="s">
        <v>104</v>
      </c>
      <c r="G35" s="9" t="s">
        <v>105</v>
      </c>
      <c r="H35" s="9" t="s">
        <v>18</v>
      </c>
      <c r="I35" s="9" t="s">
        <v>19</v>
      </c>
      <c r="J35" s="9" t="s">
        <v>19</v>
      </c>
      <c r="K35" s="9" t="s">
        <v>20</v>
      </c>
      <c r="L35" s="9">
        <v>500</v>
      </c>
      <c r="M35" s="9" t="s">
        <v>312</v>
      </c>
      <c r="N35" s="38">
        <f t="shared" si="2"/>
        <v>42887</v>
      </c>
      <c r="O35" s="23">
        <v>36</v>
      </c>
      <c r="P35" s="65">
        <v>330</v>
      </c>
      <c r="Q35" s="35">
        <v>0</v>
      </c>
      <c r="R35" s="68">
        <f t="shared" si="4"/>
        <v>0</v>
      </c>
      <c r="S35" s="69">
        <f t="shared" si="1"/>
        <v>0</v>
      </c>
    </row>
    <row r="36" spans="1:19" ht="56.25" customHeight="1">
      <c r="A36" s="12" t="s">
        <v>12</v>
      </c>
      <c r="B36" s="6" t="s">
        <v>106</v>
      </c>
      <c r="C36" s="9" t="s">
        <v>14</v>
      </c>
      <c r="D36" s="9" t="s">
        <v>23</v>
      </c>
      <c r="E36" s="9">
        <v>1990</v>
      </c>
      <c r="F36" s="9" t="s">
        <v>107</v>
      </c>
      <c r="G36" s="9" t="s">
        <v>108</v>
      </c>
      <c r="H36" s="9" t="s">
        <v>18</v>
      </c>
      <c r="I36" s="9" t="s">
        <v>19</v>
      </c>
      <c r="J36" s="9" t="s">
        <v>19</v>
      </c>
      <c r="K36" s="9" t="s">
        <v>20</v>
      </c>
      <c r="L36" s="9">
        <v>500</v>
      </c>
      <c r="M36" s="9" t="s">
        <v>312</v>
      </c>
      <c r="N36" s="38">
        <f t="shared" si="2"/>
        <v>42887</v>
      </c>
      <c r="O36" s="23">
        <v>36</v>
      </c>
      <c r="P36" s="65">
        <v>330</v>
      </c>
      <c r="Q36" s="35">
        <v>0</v>
      </c>
      <c r="R36" s="68">
        <f t="shared" si="4"/>
        <v>0</v>
      </c>
      <c r="S36" s="69">
        <f t="shared" si="1"/>
        <v>0</v>
      </c>
    </row>
    <row r="37" spans="1:19" ht="56.25" customHeight="1">
      <c r="A37" s="12" t="s">
        <v>12</v>
      </c>
      <c r="B37" s="6" t="s">
        <v>109</v>
      </c>
      <c r="C37" s="9" t="s">
        <v>14</v>
      </c>
      <c r="D37" s="9" t="s">
        <v>23</v>
      </c>
      <c r="E37" s="9">
        <v>2000</v>
      </c>
      <c r="F37" s="9" t="s">
        <v>110</v>
      </c>
      <c r="G37" s="9" t="s">
        <v>111</v>
      </c>
      <c r="H37" s="9" t="s">
        <v>18</v>
      </c>
      <c r="I37" s="9" t="s">
        <v>19</v>
      </c>
      <c r="J37" s="9" t="s">
        <v>19</v>
      </c>
      <c r="K37" s="9" t="s">
        <v>20</v>
      </c>
      <c r="L37" s="9">
        <v>500</v>
      </c>
      <c r="M37" s="9" t="s">
        <v>312</v>
      </c>
      <c r="N37" s="38">
        <f t="shared" si="2"/>
        <v>42887</v>
      </c>
      <c r="O37" s="23">
        <v>36</v>
      </c>
      <c r="P37" s="65">
        <v>330</v>
      </c>
      <c r="Q37" s="35">
        <v>0</v>
      </c>
      <c r="R37" s="68">
        <f t="shared" si="4"/>
        <v>0</v>
      </c>
      <c r="S37" s="69">
        <f t="shared" si="1"/>
        <v>0</v>
      </c>
    </row>
    <row r="38" spans="1:19" ht="56.25" customHeight="1">
      <c r="A38" s="12" t="s">
        <v>12</v>
      </c>
      <c r="B38" s="6" t="s">
        <v>112</v>
      </c>
      <c r="C38" s="9" t="s">
        <v>14</v>
      </c>
      <c r="D38" s="9" t="s">
        <v>23</v>
      </c>
      <c r="E38" s="9">
        <v>2000</v>
      </c>
      <c r="F38" s="9" t="s">
        <v>113</v>
      </c>
      <c r="G38" s="9" t="s">
        <v>114</v>
      </c>
      <c r="H38" s="9" t="s">
        <v>18</v>
      </c>
      <c r="I38" s="9" t="s">
        <v>19</v>
      </c>
      <c r="J38" s="9" t="s">
        <v>19</v>
      </c>
      <c r="K38" s="9" t="s">
        <v>20</v>
      </c>
      <c r="L38" s="9">
        <v>500</v>
      </c>
      <c r="M38" s="9" t="s">
        <v>312</v>
      </c>
      <c r="N38" s="38">
        <f t="shared" si="2"/>
        <v>42887</v>
      </c>
      <c r="O38" s="23">
        <v>36</v>
      </c>
      <c r="P38" s="65">
        <v>330</v>
      </c>
      <c r="Q38" s="35">
        <v>0</v>
      </c>
      <c r="R38" s="68">
        <f t="shared" si="4"/>
        <v>0</v>
      </c>
      <c r="S38" s="69">
        <f t="shared" si="1"/>
        <v>0</v>
      </c>
    </row>
    <row r="39" spans="1:19" ht="56.25" customHeight="1">
      <c r="A39" s="12" t="s">
        <v>12</v>
      </c>
      <c r="B39" s="6" t="s">
        <v>115</v>
      </c>
      <c r="C39" s="9" t="s">
        <v>14</v>
      </c>
      <c r="D39" s="9" t="s">
        <v>116</v>
      </c>
      <c r="E39" s="9">
        <v>2002</v>
      </c>
      <c r="F39" s="9" t="s">
        <v>117</v>
      </c>
      <c r="G39" s="9" t="s">
        <v>118</v>
      </c>
      <c r="H39" s="9" t="s">
        <v>18</v>
      </c>
      <c r="I39" s="9" t="s">
        <v>19</v>
      </c>
      <c r="J39" s="9" t="s">
        <v>19</v>
      </c>
      <c r="K39" s="9" t="s">
        <v>20</v>
      </c>
      <c r="L39" s="9">
        <v>500</v>
      </c>
      <c r="M39" s="9" t="s">
        <v>312</v>
      </c>
      <c r="N39" s="38">
        <f t="shared" si="2"/>
        <v>42887</v>
      </c>
      <c r="O39" s="23">
        <v>36</v>
      </c>
      <c r="P39" s="65">
        <v>330</v>
      </c>
      <c r="Q39" s="35">
        <v>0</v>
      </c>
      <c r="R39" s="68">
        <f t="shared" si="4"/>
        <v>0</v>
      </c>
      <c r="S39" s="69">
        <f t="shared" si="1"/>
        <v>0</v>
      </c>
    </row>
    <row r="40" spans="1:19" ht="34.5" customHeight="1">
      <c r="A40" s="12" t="s">
        <v>12</v>
      </c>
      <c r="B40" s="6" t="s">
        <v>119</v>
      </c>
      <c r="C40" s="9" t="s">
        <v>14</v>
      </c>
      <c r="D40" s="9" t="s">
        <v>116</v>
      </c>
      <c r="E40" s="9">
        <v>2002</v>
      </c>
      <c r="F40" s="9" t="s">
        <v>120</v>
      </c>
      <c r="G40" s="9" t="s">
        <v>121</v>
      </c>
      <c r="H40" s="9" t="s">
        <v>18</v>
      </c>
      <c r="I40" s="9" t="s">
        <v>19</v>
      </c>
      <c r="J40" s="9" t="s">
        <v>19</v>
      </c>
      <c r="K40" s="9" t="s">
        <v>20</v>
      </c>
      <c r="L40" s="9">
        <v>500</v>
      </c>
      <c r="M40" s="9" t="s">
        <v>312</v>
      </c>
      <c r="N40" s="38">
        <f t="shared" si="2"/>
        <v>42887</v>
      </c>
      <c r="O40" s="23">
        <v>36</v>
      </c>
      <c r="P40" s="65">
        <v>330</v>
      </c>
      <c r="Q40" s="35">
        <v>0</v>
      </c>
      <c r="R40" s="68">
        <f t="shared" si="4"/>
        <v>0</v>
      </c>
      <c r="S40" s="69">
        <f t="shared" si="1"/>
        <v>0</v>
      </c>
    </row>
    <row r="41" spans="1:19" ht="56.25" customHeight="1" thickBot="1">
      <c r="A41" s="25" t="s">
        <v>12</v>
      </c>
      <c r="B41" s="7" t="s">
        <v>122</v>
      </c>
      <c r="C41" s="10" t="s">
        <v>14</v>
      </c>
      <c r="D41" s="10" t="s">
        <v>123</v>
      </c>
      <c r="E41" s="10">
        <v>2002</v>
      </c>
      <c r="F41" s="10" t="s">
        <v>124</v>
      </c>
      <c r="G41" s="10" t="s">
        <v>125</v>
      </c>
      <c r="H41" s="10" t="s">
        <v>98</v>
      </c>
      <c r="I41" s="10" t="s">
        <v>19</v>
      </c>
      <c r="J41" s="10" t="s">
        <v>19</v>
      </c>
      <c r="K41" s="10" t="s">
        <v>20</v>
      </c>
      <c r="L41" s="10">
        <v>100</v>
      </c>
      <c r="M41" s="10" t="s">
        <v>313</v>
      </c>
      <c r="N41" s="38">
        <f t="shared" si="2"/>
        <v>42887</v>
      </c>
      <c r="O41" s="23">
        <v>36</v>
      </c>
      <c r="P41" s="65">
        <v>110</v>
      </c>
      <c r="Q41" s="37">
        <v>0</v>
      </c>
      <c r="R41" s="70">
        <f t="shared" si="4"/>
        <v>0</v>
      </c>
      <c r="S41" s="71">
        <f t="shared" si="1"/>
        <v>0</v>
      </c>
    </row>
    <row r="42" spans="1:19" ht="34.5" customHeight="1">
      <c r="A42" s="26" t="s">
        <v>130</v>
      </c>
      <c r="B42" s="15" t="s">
        <v>13</v>
      </c>
      <c r="C42" s="16" t="s">
        <v>131</v>
      </c>
      <c r="D42" s="16" t="s">
        <v>132</v>
      </c>
      <c r="E42" s="16">
        <v>1967</v>
      </c>
      <c r="F42" s="16">
        <v>4367025</v>
      </c>
      <c r="G42" s="16" t="s">
        <v>133</v>
      </c>
      <c r="H42" s="16" t="s">
        <v>18</v>
      </c>
      <c r="I42" s="16" t="s">
        <v>19</v>
      </c>
      <c r="J42" s="16" t="s">
        <v>19</v>
      </c>
      <c r="K42" s="16" t="s">
        <v>129</v>
      </c>
      <c r="L42" s="16">
        <v>250</v>
      </c>
      <c r="M42" s="16" t="s">
        <v>313</v>
      </c>
      <c r="N42" s="40">
        <f>$N$41</f>
        <v>42887</v>
      </c>
      <c r="O42" s="16">
        <v>36</v>
      </c>
      <c r="P42" s="27">
        <v>220</v>
      </c>
      <c r="Q42" s="36">
        <v>0</v>
      </c>
      <c r="R42" s="72">
        <f t="shared" si="4"/>
        <v>0</v>
      </c>
      <c r="S42" s="67">
        <f t="shared" si="1"/>
        <v>0</v>
      </c>
    </row>
    <row r="43" spans="1:19" ht="55.5" customHeight="1">
      <c r="A43" s="11" t="s">
        <v>130</v>
      </c>
      <c r="B43" s="18" t="s">
        <v>22</v>
      </c>
      <c r="C43" s="19" t="s">
        <v>134</v>
      </c>
      <c r="D43" s="19" t="s">
        <v>135</v>
      </c>
      <c r="E43" s="19" t="s">
        <v>136</v>
      </c>
      <c r="F43" s="19">
        <v>358715</v>
      </c>
      <c r="G43" s="19" t="s">
        <v>137</v>
      </c>
      <c r="H43" s="19" t="s">
        <v>126</v>
      </c>
      <c r="I43" s="19" t="s">
        <v>19</v>
      </c>
      <c r="J43" s="19" t="s">
        <v>21</v>
      </c>
      <c r="K43" s="19" t="s">
        <v>20</v>
      </c>
      <c r="L43" s="19">
        <v>500</v>
      </c>
      <c r="M43" s="19" t="s">
        <v>314</v>
      </c>
      <c r="N43" s="41">
        <f aca="true" t="shared" si="5" ref="N43:N52">$N$41</f>
        <v>42887</v>
      </c>
      <c r="O43" s="19">
        <v>36</v>
      </c>
      <c r="P43" s="28">
        <v>330</v>
      </c>
      <c r="Q43" s="35">
        <v>0</v>
      </c>
      <c r="R43" s="68">
        <f t="shared" si="4"/>
        <v>0</v>
      </c>
      <c r="S43" s="69">
        <f t="shared" si="1"/>
        <v>0</v>
      </c>
    </row>
    <row r="44" spans="1:19" ht="55.5" customHeight="1">
      <c r="A44" s="11" t="s">
        <v>130</v>
      </c>
      <c r="B44" s="18" t="s">
        <v>26</v>
      </c>
      <c r="C44" s="19" t="s">
        <v>138</v>
      </c>
      <c r="D44" s="19" t="s">
        <v>139</v>
      </c>
      <c r="E44" s="19" t="s">
        <v>140</v>
      </c>
      <c r="F44" s="19" t="s">
        <v>141</v>
      </c>
      <c r="G44" s="19" t="s">
        <v>142</v>
      </c>
      <c r="H44" s="19" t="s">
        <v>126</v>
      </c>
      <c r="I44" s="19" t="s">
        <v>19</v>
      </c>
      <c r="J44" s="19" t="s">
        <v>21</v>
      </c>
      <c r="K44" s="19" t="s">
        <v>20</v>
      </c>
      <c r="L44" s="19">
        <v>500</v>
      </c>
      <c r="M44" s="19" t="s">
        <v>317</v>
      </c>
      <c r="N44" s="41">
        <f t="shared" si="5"/>
        <v>42887</v>
      </c>
      <c r="O44" s="19">
        <v>36</v>
      </c>
      <c r="P44" s="28">
        <v>550</v>
      </c>
      <c r="Q44" s="35">
        <v>0</v>
      </c>
      <c r="R44" s="68">
        <f t="shared" si="4"/>
        <v>0</v>
      </c>
      <c r="S44" s="69">
        <f t="shared" si="1"/>
        <v>0</v>
      </c>
    </row>
    <row r="45" spans="1:19" ht="55.5" customHeight="1">
      <c r="A45" s="11" t="s">
        <v>130</v>
      </c>
      <c r="B45" s="18" t="s">
        <v>29</v>
      </c>
      <c r="C45" s="19" t="s">
        <v>138</v>
      </c>
      <c r="D45" s="19" t="s">
        <v>143</v>
      </c>
      <c r="E45" s="19" t="s">
        <v>140</v>
      </c>
      <c r="F45" s="19" t="s">
        <v>144</v>
      </c>
      <c r="G45" s="19" t="s">
        <v>142</v>
      </c>
      <c r="H45" s="19" t="s">
        <v>126</v>
      </c>
      <c r="I45" s="19" t="s">
        <v>21</v>
      </c>
      <c r="J45" s="19" t="s">
        <v>19</v>
      </c>
      <c r="K45" s="19" t="s">
        <v>20</v>
      </c>
      <c r="L45" s="19">
        <v>1600</v>
      </c>
      <c r="M45" s="19" t="s">
        <v>317</v>
      </c>
      <c r="N45" s="41">
        <f t="shared" si="5"/>
        <v>42887</v>
      </c>
      <c r="O45" s="19">
        <v>36</v>
      </c>
      <c r="P45" s="28">
        <v>550</v>
      </c>
      <c r="Q45" s="35">
        <v>0</v>
      </c>
      <c r="R45" s="68">
        <f t="shared" si="4"/>
        <v>0</v>
      </c>
      <c r="S45" s="69">
        <f t="shared" si="1"/>
        <v>0</v>
      </c>
    </row>
    <row r="46" spans="1:19" ht="55.5" customHeight="1">
      <c r="A46" s="11" t="s">
        <v>130</v>
      </c>
      <c r="B46" s="18" t="s">
        <v>33</v>
      </c>
      <c r="C46" s="19" t="s">
        <v>138</v>
      </c>
      <c r="D46" s="19" t="s">
        <v>143</v>
      </c>
      <c r="E46" s="19" t="s">
        <v>140</v>
      </c>
      <c r="F46" s="19" t="s">
        <v>145</v>
      </c>
      <c r="G46" s="19" t="s">
        <v>142</v>
      </c>
      <c r="H46" s="19" t="s">
        <v>126</v>
      </c>
      <c r="I46" s="19" t="s">
        <v>21</v>
      </c>
      <c r="J46" s="19" t="s">
        <v>19</v>
      </c>
      <c r="K46" s="19" t="s">
        <v>20</v>
      </c>
      <c r="L46" s="19">
        <v>1600</v>
      </c>
      <c r="M46" s="19" t="s">
        <v>317</v>
      </c>
      <c r="N46" s="41">
        <f t="shared" si="5"/>
        <v>42887</v>
      </c>
      <c r="O46" s="19">
        <v>36</v>
      </c>
      <c r="P46" s="28">
        <v>550</v>
      </c>
      <c r="Q46" s="35">
        <v>0</v>
      </c>
      <c r="R46" s="68">
        <f t="shared" si="4"/>
        <v>0</v>
      </c>
      <c r="S46" s="69">
        <f t="shared" si="1"/>
        <v>0</v>
      </c>
    </row>
    <row r="47" spans="1:19" ht="34.5" customHeight="1">
      <c r="A47" s="11" t="s">
        <v>130</v>
      </c>
      <c r="B47" s="18" t="s">
        <v>36</v>
      </c>
      <c r="C47" s="19" t="s">
        <v>146</v>
      </c>
      <c r="D47" s="19" t="s">
        <v>147</v>
      </c>
      <c r="E47" s="19">
        <v>2004</v>
      </c>
      <c r="F47" s="19" t="s">
        <v>148</v>
      </c>
      <c r="G47" s="19" t="s">
        <v>149</v>
      </c>
      <c r="H47" s="19" t="s">
        <v>32</v>
      </c>
      <c r="I47" s="19" t="s">
        <v>19</v>
      </c>
      <c r="J47" s="19" t="s">
        <v>19</v>
      </c>
      <c r="K47" s="19" t="s">
        <v>20</v>
      </c>
      <c r="L47" s="19">
        <v>630</v>
      </c>
      <c r="M47" s="19" t="s">
        <v>318</v>
      </c>
      <c r="N47" s="41">
        <f t="shared" si="5"/>
        <v>42887</v>
      </c>
      <c r="O47" s="19">
        <v>36</v>
      </c>
      <c r="P47" s="28">
        <v>550</v>
      </c>
      <c r="Q47" s="35">
        <v>0</v>
      </c>
      <c r="R47" s="68">
        <f t="shared" si="4"/>
        <v>0</v>
      </c>
      <c r="S47" s="69">
        <f t="shared" si="1"/>
        <v>0</v>
      </c>
    </row>
    <row r="48" spans="1:19" ht="34.5" customHeight="1">
      <c r="A48" s="11" t="s">
        <v>130</v>
      </c>
      <c r="B48" s="18" t="s">
        <v>39</v>
      </c>
      <c r="C48" s="19" t="s">
        <v>146</v>
      </c>
      <c r="D48" s="19" t="s">
        <v>150</v>
      </c>
      <c r="E48" s="19">
        <v>2004</v>
      </c>
      <c r="F48" s="19" t="s">
        <v>151</v>
      </c>
      <c r="G48" s="19" t="s">
        <v>149</v>
      </c>
      <c r="H48" s="19" t="s">
        <v>126</v>
      </c>
      <c r="I48" s="19" t="s">
        <v>21</v>
      </c>
      <c r="J48" s="19" t="s">
        <v>19</v>
      </c>
      <c r="K48" s="19" t="s">
        <v>20</v>
      </c>
      <c r="L48" s="19">
        <v>1275</v>
      </c>
      <c r="M48" s="19" t="s">
        <v>318</v>
      </c>
      <c r="N48" s="41">
        <f t="shared" si="5"/>
        <v>42887</v>
      </c>
      <c r="O48" s="19">
        <v>36</v>
      </c>
      <c r="P48" s="28">
        <v>660</v>
      </c>
      <c r="Q48" s="35">
        <v>0</v>
      </c>
      <c r="R48" s="68">
        <f t="shared" si="4"/>
        <v>0</v>
      </c>
      <c r="S48" s="69">
        <f t="shared" si="1"/>
        <v>0</v>
      </c>
    </row>
    <row r="49" spans="1:19" ht="34.5" customHeight="1">
      <c r="A49" s="11" t="s">
        <v>130</v>
      </c>
      <c r="B49" s="18" t="s">
        <v>42</v>
      </c>
      <c r="C49" s="19" t="s">
        <v>146</v>
      </c>
      <c r="D49" s="19" t="s">
        <v>152</v>
      </c>
      <c r="E49" s="19">
        <v>2004</v>
      </c>
      <c r="F49" s="19" t="s">
        <v>153</v>
      </c>
      <c r="G49" s="19" t="s">
        <v>149</v>
      </c>
      <c r="H49" s="19" t="s">
        <v>126</v>
      </c>
      <c r="I49" s="19" t="s">
        <v>21</v>
      </c>
      <c r="J49" s="19" t="s">
        <v>21</v>
      </c>
      <c r="K49" s="19" t="s">
        <v>20</v>
      </c>
      <c r="L49" s="19">
        <v>1600</v>
      </c>
      <c r="M49" s="19" t="s">
        <v>314</v>
      </c>
      <c r="N49" s="41">
        <f t="shared" si="5"/>
        <v>42887</v>
      </c>
      <c r="O49" s="19">
        <v>36</v>
      </c>
      <c r="P49" s="28">
        <v>660</v>
      </c>
      <c r="Q49" s="35">
        <v>0</v>
      </c>
      <c r="R49" s="68">
        <f t="shared" si="4"/>
        <v>0</v>
      </c>
      <c r="S49" s="69">
        <f t="shared" si="1"/>
        <v>0</v>
      </c>
    </row>
    <row r="50" spans="1:19" ht="34.5" customHeight="1">
      <c r="A50" s="11" t="s">
        <v>130</v>
      </c>
      <c r="B50" s="18" t="s">
        <v>45</v>
      </c>
      <c r="C50" s="19" t="s">
        <v>134</v>
      </c>
      <c r="D50" s="19" t="s">
        <v>154</v>
      </c>
      <c r="E50" s="19">
        <v>1967</v>
      </c>
      <c r="F50" s="19">
        <v>3011967</v>
      </c>
      <c r="G50" s="19" t="s">
        <v>133</v>
      </c>
      <c r="H50" s="19" t="s">
        <v>98</v>
      </c>
      <c r="I50" s="19" t="s">
        <v>19</v>
      </c>
      <c r="J50" s="19" t="s">
        <v>19</v>
      </c>
      <c r="K50" s="19" t="s">
        <v>20</v>
      </c>
      <c r="L50" s="19">
        <v>50</v>
      </c>
      <c r="M50" s="19" t="s">
        <v>313</v>
      </c>
      <c r="N50" s="41">
        <f t="shared" si="5"/>
        <v>42887</v>
      </c>
      <c r="O50" s="19">
        <v>36</v>
      </c>
      <c r="P50" s="28">
        <v>110</v>
      </c>
      <c r="Q50" s="35">
        <v>0</v>
      </c>
      <c r="R50" s="68">
        <f t="shared" si="4"/>
        <v>0</v>
      </c>
      <c r="S50" s="69">
        <f t="shared" si="1"/>
        <v>0</v>
      </c>
    </row>
    <row r="51" spans="1:19" ht="34.5" customHeight="1">
      <c r="A51" s="11" t="s">
        <v>130</v>
      </c>
      <c r="B51" s="18" t="s">
        <v>48</v>
      </c>
      <c r="C51" s="19" t="s">
        <v>138</v>
      </c>
      <c r="D51" s="19" t="s">
        <v>155</v>
      </c>
      <c r="E51" s="19">
        <v>2004</v>
      </c>
      <c r="F51" s="19">
        <v>58904</v>
      </c>
      <c r="G51" s="19" t="s">
        <v>156</v>
      </c>
      <c r="H51" s="19" t="s">
        <v>126</v>
      </c>
      <c r="I51" s="19" t="s">
        <v>21</v>
      </c>
      <c r="J51" s="19" t="s">
        <v>19</v>
      </c>
      <c r="K51" s="19" t="s">
        <v>128</v>
      </c>
      <c r="L51" s="19">
        <v>1250</v>
      </c>
      <c r="M51" s="19" t="s">
        <v>318</v>
      </c>
      <c r="N51" s="42">
        <f t="shared" si="5"/>
        <v>42887</v>
      </c>
      <c r="O51" s="19">
        <v>36</v>
      </c>
      <c r="P51" s="28">
        <v>660</v>
      </c>
      <c r="Q51" s="35">
        <v>0</v>
      </c>
      <c r="R51" s="68">
        <f t="shared" si="4"/>
        <v>0</v>
      </c>
      <c r="S51" s="69">
        <f t="shared" si="1"/>
        <v>0</v>
      </c>
    </row>
    <row r="52" spans="1:19" ht="34.5" customHeight="1" thickBot="1">
      <c r="A52" s="63" t="s">
        <v>130</v>
      </c>
      <c r="B52" s="18" t="s">
        <v>51</v>
      </c>
      <c r="C52" s="19" t="s">
        <v>146</v>
      </c>
      <c r="D52" s="19" t="s">
        <v>157</v>
      </c>
      <c r="E52" s="19">
        <v>2010</v>
      </c>
      <c r="F52" s="19" t="s">
        <v>158</v>
      </c>
      <c r="G52" s="19" t="s">
        <v>159</v>
      </c>
      <c r="H52" s="19" t="s">
        <v>32</v>
      </c>
      <c r="I52" s="19" t="s">
        <v>19</v>
      </c>
      <c r="J52" s="19" t="s">
        <v>19</v>
      </c>
      <c r="K52" s="19" t="s">
        <v>20</v>
      </c>
      <c r="L52" s="19">
        <v>1020</v>
      </c>
      <c r="M52" s="19" t="s">
        <v>312</v>
      </c>
      <c r="N52" s="42">
        <f t="shared" si="5"/>
        <v>42887</v>
      </c>
      <c r="O52" s="19">
        <v>36</v>
      </c>
      <c r="P52" s="28">
        <v>660</v>
      </c>
      <c r="Q52" s="37">
        <v>0</v>
      </c>
      <c r="R52" s="70">
        <f t="shared" si="4"/>
        <v>0</v>
      </c>
      <c r="S52" s="71">
        <f t="shared" si="1"/>
        <v>0</v>
      </c>
    </row>
    <row r="53" spans="1:19" ht="33.75" customHeight="1">
      <c r="A53" s="24" t="s">
        <v>160</v>
      </c>
      <c r="B53" s="5" t="s">
        <v>13</v>
      </c>
      <c r="C53" s="8" t="s">
        <v>127</v>
      </c>
      <c r="D53" s="8" t="s">
        <v>161</v>
      </c>
      <c r="E53" s="8">
        <v>2002</v>
      </c>
      <c r="F53" s="8">
        <v>37702</v>
      </c>
      <c r="G53" s="8" t="s">
        <v>162</v>
      </c>
      <c r="H53" s="8" t="s">
        <v>32</v>
      </c>
      <c r="I53" s="8" t="s">
        <v>19</v>
      </c>
      <c r="J53" s="8" t="s">
        <v>19</v>
      </c>
      <c r="K53" s="8" t="s">
        <v>128</v>
      </c>
      <c r="L53" s="8">
        <v>1600</v>
      </c>
      <c r="M53" s="8" t="s">
        <v>313</v>
      </c>
      <c r="N53" s="43">
        <f>$N$52</f>
        <v>42887</v>
      </c>
      <c r="O53" s="46">
        <v>36</v>
      </c>
      <c r="P53" s="29">
        <v>550</v>
      </c>
      <c r="Q53" s="36">
        <v>0</v>
      </c>
      <c r="R53" s="72">
        <f t="shared" si="4"/>
        <v>0</v>
      </c>
      <c r="S53" s="67">
        <f t="shared" si="1"/>
        <v>0</v>
      </c>
    </row>
    <row r="54" spans="1:19" ht="33.75" customHeight="1">
      <c r="A54" s="12" t="s">
        <v>160</v>
      </c>
      <c r="B54" s="6" t="s">
        <v>22</v>
      </c>
      <c r="C54" s="9" t="s">
        <v>163</v>
      </c>
      <c r="D54" s="9" t="s">
        <v>164</v>
      </c>
      <c r="E54" s="9">
        <v>1983</v>
      </c>
      <c r="F54" s="9" t="s">
        <v>165</v>
      </c>
      <c r="G54" s="9" t="s">
        <v>166</v>
      </c>
      <c r="H54" s="9" t="s">
        <v>32</v>
      </c>
      <c r="I54" s="9" t="s">
        <v>19</v>
      </c>
      <c r="J54" s="9" t="s">
        <v>19</v>
      </c>
      <c r="K54" s="9" t="s">
        <v>20</v>
      </c>
      <c r="L54" s="9">
        <v>500</v>
      </c>
      <c r="M54" s="9" t="s">
        <v>318</v>
      </c>
      <c r="N54" s="39">
        <f aca="true" t="shared" si="6" ref="N54:N76">$N$52</f>
        <v>42887</v>
      </c>
      <c r="O54" s="9">
        <v>36</v>
      </c>
      <c r="P54" s="30">
        <v>550</v>
      </c>
      <c r="Q54" s="35">
        <v>0</v>
      </c>
      <c r="R54" s="68">
        <f t="shared" si="4"/>
        <v>0</v>
      </c>
      <c r="S54" s="69">
        <f t="shared" si="1"/>
        <v>0</v>
      </c>
    </row>
    <row r="55" spans="1:19" ht="33.75" customHeight="1">
      <c r="A55" s="12" t="s">
        <v>160</v>
      </c>
      <c r="B55" s="6" t="s">
        <v>26</v>
      </c>
      <c r="C55" s="9" t="s">
        <v>163</v>
      </c>
      <c r="D55" s="9" t="s">
        <v>164</v>
      </c>
      <c r="E55" s="9">
        <v>1989</v>
      </c>
      <c r="F55" s="9" t="s">
        <v>167</v>
      </c>
      <c r="G55" s="9" t="s">
        <v>168</v>
      </c>
      <c r="H55" s="9" t="s">
        <v>32</v>
      </c>
      <c r="I55" s="9" t="s">
        <v>19</v>
      </c>
      <c r="J55" s="9" t="s">
        <v>21</v>
      </c>
      <c r="K55" s="9" t="s">
        <v>20</v>
      </c>
      <c r="L55" s="9">
        <v>500</v>
      </c>
      <c r="M55" s="9" t="s">
        <v>312</v>
      </c>
      <c r="N55" s="39">
        <f t="shared" si="6"/>
        <v>42887</v>
      </c>
      <c r="O55" s="9">
        <v>36</v>
      </c>
      <c r="P55" s="30">
        <v>550</v>
      </c>
      <c r="Q55" s="35">
        <v>0</v>
      </c>
      <c r="R55" s="68">
        <f t="shared" si="4"/>
        <v>0</v>
      </c>
      <c r="S55" s="69">
        <f t="shared" si="1"/>
        <v>0</v>
      </c>
    </row>
    <row r="56" spans="1:19" ht="33.75" customHeight="1">
      <c r="A56" s="12" t="s">
        <v>160</v>
      </c>
      <c r="B56" s="6" t="s">
        <v>29</v>
      </c>
      <c r="C56" s="9" t="s">
        <v>169</v>
      </c>
      <c r="D56" s="9" t="s">
        <v>170</v>
      </c>
      <c r="E56" s="9">
        <v>1990</v>
      </c>
      <c r="F56" s="9" t="s">
        <v>171</v>
      </c>
      <c r="G56" s="9" t="s">
        <v>172</v>
      </c>
      <c r="H56" s="9" t="s">
        <v>32</v>
      </c>
      <c r="I56" s="9" t="s">
        <v>19</v>
      </c>
      <c r="J56" s="9" t="s">
        <v>19</v>
      </c>
      <c r="K56" s="9" t="s">
        <v>20</v>
      </c>
      <c r="L56" s="9">
        <v>500</v>
      </c>
      <c r="M56" s="9" t="s">
        <v>316</v>
      </c>
      <c r="N56" s="39">
        <f t="shared" si="6"/>
        <v>42887</v>
      </c>
      <c r="O56" s="9">
        <v>36</v>
      </c>
      <c r="P56" s="30">
        <v>440</v>
      </c>
      <c r="Q56" s="35">
        <v>0</v>
      </c>
      <c r="R56" s="68">
        <f t="shared" si="4"/>
        <v>0</v>
      </c>
      <c r="S56" s="69">
        <f t="shared" si="1"/>
        <v>0</v>
      </c>
    </row>
    <row r="57" spans="1:19" ht="33.75" customHeight="1">
      <c r="A57" s="12" t="s">
        <v>160</v>
      </c>
      <c r="B57" s="6" t="s">
        <v>33</v>
      </c>
      <c r="C57" s="9" t="s">
        <v>169</v>
      </c>
      <c r="D57" s="9" t="s">
        <v>173</v>
      </c>
      <c r="E57" s="9">
        <v>1983</v>
      </c>
      <c r="F57" s="9" t="s">
        <v>174</v>
      </c>
      <c r="G57" s="9" t="s">
        <v>175</v>
      </c>
      <c r="H57" s="9" t="s">
        <v>32</v>
      </c>
      <c r="I57" s="9" t="s">
        <v>19</v>
      </c>
      <c r="J57" s="9" t="s">
        <v>19</v>
      </c>
      <c r="K57" s="9" t="s">
        <v>20</v>
      </c>
      <c r="L57" s="9">
        <v>250</v>
      </c>
      <c r="M57" s="9" t="s">
        <v>319</v>
      </c>
      <c r="N57" s="39">
        <f t="shared" si="6"/>
        <v>42887</v>
      </c>
      <c r="O57" s="9">
        <v>36</v>
      </c>
      <c r="P57" s="30">
        <v>550</v>
      </c>
      <c r="Q57" s="35">
        <v>0</v>
      </c>
      <c r="R57" s="68">
        <f t="shared" si="4"/>
        <v>0</v>
      </c>
      <c r="S57" s="69">
        <f t="shared" si="1"/>
        <v>0</v>
      </c>
    </row>
    <row r="58" spans="1:19" ht="33.75" customHeight="1">
      <c r="A58" s="12" t="s">
        <v>160</v>
      </c>
      <c r="B58" s="6" t="s">
        <v>36</v>
      </c>
      <c r="C58" s="9" t="s">
        <v>169</v>
      </c>
      <c r="D58" s="9" t="s">
        <v>176</v>
      </c>
      <c r="E58" s="9">
        <v>1989</v>
      </c>
      <c r="F58" s="9" t="s">
        <v>177</v>
      </c>
      <c r="G58" s="9" t="s">
        <v>178</v>
      </c>
      <c r="H58" s="9" t="s">
        <v>18</v>
      </c>
      <c r="I58" s="9" t="s">
        <v>19</v>
      </c>
      <c r="J58" s="9" t="s">
        <v>21</v>
      </c>
      <c r="K58" s="9" t="s">
        <v>129</v>
      </c>
      <c r="L58" s="9">
        <v>1000</v>
      </c>
      <c r="M58" s="9" t="s">
        <v>318</v>
      </c>
      <c r="N58" s="39">
        <f t="shared" si="6"/>
        <v>42887</v>
      </c>
      <c r="O58" s="9">
        <v>36</v>
      </c>
      <c r="P58" s="31">
        <v>440</v>
      </c>
      <c r="Q58" s="35">
        <v>0</v>
      </c>
      <c r="R58" s="68">
        <f t="shared" si="4"/>
        <v>0</v>
      </c>
      <c r="S58" s="69">
        <f t="shared" si="1"/>
        <v>0</v>
      </c>
    </row>
    <row r="59" spans="1:19" ht="33.75" customHeight="1">
      <c r="A59" s="12" t="s">
        <v>160</v>
      </c>
      <c r="B59" s="6" t="s">
        <v>39</v>
      </c>
      <c r="C59" s="9" t="s">
        <v>179</v>
      </c>
      <c r="D59" s="9" t="s">
        <v>180</v>
      </c>
      <c r="E59" s="9">
        <v>1980</v>
      </c>
      <c r="F59" s="9" t="s">
        <v>181</v>
      </c>
      <c r="G59" s="9" t="s">
        <v>182</v>
      </c>
      <c r="H59" s="9" t="s">
        <v>18</v>
      </c>
      <c r="I59" s="9" t="s">
        <v>19</v>
      </c>
      <c r="J59" s="9" t="s">
        <v>19</v>
      </c>
      <c r="K59" s="9" t="s">
        <v>129</v>
      </c>
      <c r="L59" s="9">
        <v>500</v>
      </c>
      <c r="M59" s="9" t="s">
        <v>312</v>
      </c>
      <c r="N59" s="39">
        <f t="shared" si="6"/>
        <v>42887</v>
      </c>
      <c r="O59" s="9">
        <v>36</v>
      </c>
      <c r="P59" s="31">
        <v>330</v>
      </c>
      <c r="Q59" s="35">
        <v>0</v>
      </c>
      <c r="R59" s="68">
        <f t="shared" si="4"/>
        <v>0</v>
      </c>
      <c r="S59" s="69">
        <f t="shared" si="1"/>
        <v>0</v>
      </c>
    </row>
    <row r="60" spans="1:19" ht="33.75" customHeight="1">
      <c r="A60" s="12" t="s">
        <v>160</v>
      </c>
      <c r="B60" s="6" t="s">
        <v>42</v>
      </c>
      <c r="C60" s="9" t="s">
        <v>163</v>
      </c>
      <c r="D60" s="9" t="s">
        <v>183</v>
      </c>
      <c r="E60" s="9">
        <v>1950</v>
      </c>
      <c r="F60" s="9" t="s">
        <v>184</v>
      </c>
      <c r="G60" s="9" t="s">
        <v>185</v>
      </c>
      <c r="H60" s="9" t="s">
        <v>18</v>
      </c>
      <c r="I60" s="9" t="s">
        <v>19</v>
      </c>
      <c r="J60" s="9" t="s">
        <v>19</v>
      </c>
      <c r="K60" s="9" t="s">
        <v>20</v>
      </c>
      <c r="L60" s="9">
        <v>100</v>
      </c>
      <c r="M60" s="9" t="s">
        <v>313</v>
      </c>
      <c r="N60" s="39">
        <f t="shared" si="6"/>
        <v>42887</v>
      </c>
      <c r="O60" s="9">
        <v>36</v>
      </c>
      <c r="P60" s="31">
        <v>110</v>
      </c>
      <c r="Q60" s="35">
        <v>0</v>
      </c>
      <c r="R60" s="68">
        <f t="shared" si="4"/>
        <v>0</v>
      </c>
      <c r="S60" s="69">
        <f t="shared" si="1"/>
        <v>0</v>
      </c>
    </row>
    <row r="61" spans="1:19" ht="33.75" customHeight="1">
      <c r="A61" s="12" t="s">
        <v>160</v>
      </c>
      <c r="B61" s="6" t="s">
        <v>45</v>
      </c>
      <c r="C61" s="9" t="s">
        <v>163</v>
      </c>
      <c r="D61" s="9" t="s">
        <v>183</v>
      </c>
      <c r="E61" s="9">
        <v>1950</v>
      </c>
      <c r="F61" s="9" t="s">
        <v>186</v>
      </c>
      <c r="G61" s="9" t="s">
        <v>187</v>
      </c>
      <c r="H61" s="9" t="s">
        <v>18</v>
      </c>
      <c r="I61" s="9" t="s">
        <v>19</v>
      </c>
      <c r="J61" s="9" t="s">
        <v>19</v>
      </c>
      <c r="K61" s="9" t="s">
        <v>20</v>
      </c>
      <c r="L61" s="9">
        <v>100</v>
      </c>
      <c r="M61" s="9" t="s">
        <v>318</v>
      </c>
      <c r="N61" s="39">
        <f t="shared" si="6"/>
        <v>42887</v>
      </c>
      <c r="O61" s="9">
        <v>36</v>
      </c>
      <c r="P61" s="31">
        <v>110</v>
      </c>
      <c r="Q61" s="35">
        <v>0</v>
      </c>
      <c r="R61" s="68">
        <f t="shared" si="4"/>
        <v>0</v>
      </c>
      <c r="S61" s="69">
        <f t="shared" si="1"/>
        <v>0</v>
      </c>
    </row>
    <row r="62" spans="1:19" ht="33.75" customHeight="1">
      <c r="A62" s="12" t="s">
        <v>160</v>
      </c>
      <c r="B62" s="6" t="s">
        <v>48</v>
      </c>
      <c r="C62" s="9" t="s">
        <v>163</v>
      </c>
      <c r="D62" s="9" t="s">
        <v>183</v>
      </c>
      <c r="E62" s="9">
        <v>1950</v>
      </c>
      <c r="F62" s="9" t="s">
        <v>188</v>
      </c>
      <c r="G62" s="9" t="s">
        <v>189</v>
      </c>
      <c r="H62" s="9" t="s">
        <v>18</v>
      </c>
      <c r="I62" s="9" t="s">
        <v>19</v>
      </c>
      <c r="J62" s="9" t="s">
        <v>19</v>
      </c>
      <c r="K62" s="9" t="s">
        <v>20</v>
      </c>
      <c r="L62" s="9">
        <v>100</v>
      </c>
      <c r="M62" s="9" t="s">
        <v>318</v>
      </c>
      <c r="N62" s="39">
        <f t="shared" si="6"/>
        <v>42887</v>
      </c>
      <c r="O62" s="9">
        <v>36</v>
      </c>
      <c r="P62" s="31">
        <v>110</v>
      </c>
      <c r="Q62" s="35">
        <v>0</v>
      </c>
      <c r="R62" s="68">
        <f t="shared" si="4"/>
        <v>0</v>
      </c>
      <c r="S62" s="69">
        <f t="shared" si="1"/>
        <v>0</v>
      </c>
    </row>
    <row r="63" spans="1:19" ht="33.75" customHeight="1">
      <c r="A63" s="12" t="s">
        <v>160</v>
      </c>
      <c r="B63" s="6" t="s">
        <v>51</v>
      </c>
      <c r="C63" s="9" t="s">
        <v>127</v>
      </c>
      <c r="D63" s="9" t="s">
        <v>190</v>
      </c>
      <c r="E63" s="9">
        <v>2002</v>
      </c>
      <c r="F63" s="9">
        <v>37602</v>
      </c>
      <c r="G63" s="9" t="s">
        <v>191</v>
      </c>
      <c r="H63" s="9" t="s">
        <v>32</v>
      </c>
      <c r="I63" s="9" t="s">
        <v>19</v>
      </c>
      <c r="J63" s="9" t="s">
        <v>19</v>
      </c>
      <c r="K63" s="9" t="s">
        <v>128</v>
      </c>
      <c r="L63" s="9">
        <v>630</v>
      </c>
      <c r="M63" s="9" t="s">
        <v>313</v>
      </c>
      <c r="N63" s="39">
        <f t="shared" si="6"/>
        <v>42887</v>
      </c>
      <c r="O63" s="9">
        <v>36</v>
      </c>
      <c r="P63" s="31">
        <v>550</v>
      </c>
      <c r="Q63" s="35">
        <v>0</v>
      </c>
      <c r="R63" s="68">
        <f t="shared" si="4"/>
        <v>0</v>
      </c>
      <c r="S63" s="69">
        <f t="shared" si="1"/>
        <v>0</v>
      </c>
    </row>
    <row r="64" spans="1:19" ht="61.5" customHeight="1">
      <c r="A64" s="12" t="s">
        <v>160</v>
      </c>
      <c r="B64" s="6" t="s">
        <v>54</v>
      </c>
      <c r="C64" s="9" t="s">
        <v>169</v>
      </c>
      <c r="D64" s="9" t="s">
        <v>192</v>
      </c>
      <c r="E64" s="9">
        <v>1969</v>
      </c>
      <c r="F64" s="9" t="s">
        <v>193</v>
      </c>
      <c r="G64" s="9" t="s">
        <v>327</v>
      </c>
      <c r="H64" s="9" t="s">
        <v>32</v>
      </c>
      <c r="I64" s="9" t="s">
        <v>19</v>
      </c>
      <c r="J64" s="9" t="s">
        <v>21</v>
      </c>
      <c r="K64" s="9" t="s">
        <v>20</v>
      </c>
      <c r="L64" s="9">
        <v>500</v>
      </c>
      <c r="M64" s="9" t="s">
        <v>318</v>
      </c>
      <c r="N64" s="39">
        <f t="shared" si="6"/>
        <v>42887</v>
      </c>
      <c r="O64" s="9">
        <v>36</v>
      </c>
      <c r="P64" s="31">
        <v>550</v>
      </c>
      <c r="Q64" s="35">
        <v>0</v>
      </c>
      <c r="R64" s="68">
        <f t="shared" si="4"/>
        <v>0</v>
      </c>
      <c r="S64" s="69">
        <f t="shared" si="1"/>
        <v>0</v>
      </c>
    </row>
    <row r="65" spans="1:19" ht="61.5" customHeight="1">
      <c r="A65" s="12" t="s">
        <v>160</v>
      </c>
      <c r="B65" s="6" t="s">
        <v>57</v>
      </c>
      <c r="C65" s="9" t="s">
        <v>169</v>
      </c>
      <c r="D65" s="9" t="s">
        <v>194</v>
      </c>
      <c r="E65" s="9">
        <v>1972</v>
      </c>
      <c r="F65" s="9" t="s">
        <v>195</v>
      </c>
      <c r="G65" s="9" t="s">
        <v>328</v>
      </c>
      <c r="H65" s="9" t="s">
        <v>18</v>
      </c>
      <c r="I65" s="9" t="s">
        <v>19</v>
      </c>
      <c r="J65" s="9" t="s">
        <v>19</v>
      </c>
      <c r="K65" s="9" t="s">
        <v>20</v>
      </c>
      <c r="L65" s="9">
        <v>100</v>
      </c>
      <c r="M65" s="9" t="s">
        <v>312</v>
      </c>
      <c r="N65" s="39">
        <f t="shared" si="6"/>
        <v>42887</v>
      </c>
      <c r="O65" s="9">
        <v>36</v>
      </c>
      <c r="P65" s="31">
        <v>110</v>
      </c>
      <c r="Q65" s="35">
        <v>0</v>
      </c>
      <c r="R65" s="68">
        <f t="shared" si="4"/>
        <v>0</v>
      </c>
      <c r="S65" s="69">
        <f t="shared" si="1"/>
        <v>0</v>
      </c>
    </row>
    <row r="66" spans="1:19" ht="34.5" customHeight="1">
      <c r="A66" s="12" t="s">
        <v>160</v>
      </c>
      <c r="B66" s="6" t="s">
        <v>196</v>
      </c>
      <c r="C66" s="9" t="s">
        <v>169</v>
      </c>
      <c r="D66" s="9" t="s">
        <v>197</v>
      </c>
      <c r="E66" s="9">
        <v>1989</v>
      </c>
      <c r="F66" s="9" t="s">
        <v>198</v>
      </c>
      <c r="G66" s="9" t="s">
        <v>326</v>
      </c>
      <c r="H66" s="9" t="s">
        <v>18</v>
      </c>
      <c r="I66" s="9" t="s">
        <v>19</v>
      </c>
      <c r="J66" s="9" t="s">
        <v>19</v>
      </c>
      <c r="K66" s="9" t="s">
        <v>129</v>
      </c>
      <c r="L66" s="9">
        <v>1000</v>
      </c>
      <c r="M66" s="9" t="s">
        <v>312</v>
      </c>
      <c r="N66" s="39">
        <f t="shared" si="6"/>
        <v>42887</v>
      </c>
      <c r="O66" s="9">
        <v>36</v>
      </c>
      <c r="P66" s="31">
        <v>440</v>
      </c>
      <c r="Q66" s="35">
        <v>0</v>
      </c>
      <c r="R66" s="68">
        <f t="shared" si="4"/>
        <v>0</v>
      </c>
      <c r="S66" s="69">
        <f t="shared" si="1"/>
        <v>0</v>
      </c>
    </row>
    <row r="67" spans="1:19" ht="34.5" customHeight="1">
      <c r="A67" s="12" t="s">
        <v>160</v>
      </c>
      <c r="B67" s="6" t="s">
        <v>63</v>
      </c>
      <c r="C67" s="9" t="s">
        <v>14</v>
      </c>
      <c r="D67" s="9" t="s">
        <v>199</v>
      </c>
      <c r="E67" s="9">
        <v>1999</v>
      </c>
      <c r="F67" s="9">
        <v>1734</v>
      </c>
      <c r="G67" s="9" t="s">
        <v>200</v>
      </c>
      <c r="H67" s="9" t="s">
        <v>18</v>
      </c>
      <c r="I67" s="9" t="s">
        <v>19</v>
      </c>
      <c r="J67" s="9" t="s">
        <v>19</v>
      </c>
      <c r="K67" s="9" t="s">
        <v>20</v>
      </c>
      <c r="L67" s="9">
        <v>100</v>
      </c>
      <c r="M67" s="9" t="s">
        <v>312</v>
      </c>
      <c r="N67" s="39">
        <f t="shared" si="6"/>
        <v>42887</v>
      </c>
      <c r="O67" s="9">
        <v>36</v>
      </c>
      <c r="P67" s="31">
        <v>110</v>
      </c>
      <c r="Q67" s="35">
        <v>0</v>
      </c>
      <c r="R67" s="68">
        <f t="shared" si="4"/>
        <v>0</v>
      </c>
      <c r="S67" s="69">
        <f t="shared" si="1"/>
        <v>0</v>
      </c>
    </row>
    <row r="68" spans="1:19" ht="34.5" customHeight="1">
      <c r="A68" s="12" t="s">
        <v>160</v>
      </c>
      <c r="B68" s="6" t="s">
        <v>66</v>
      </c>
      <c r="C68" s="9" t="s">
        <v>14</v>
      </c>
      <c r="D68" s="9" t="s">
        <v>199</v>
      </c>
      <c r="E68" s="9">
        <v>1999</v>
      </c>
      <c r="F68" s="9">
        <v>1735</v>
      </c>
      <c r="G68" s="9" t="s">
        <v>200</v>
      </c>
      <c r="H68" s="9" t="s">
        <v>18</v>
      </c>
      <c r="I68" s="9" t="s">
        <v>19</v>
      </c>
      <c r="J68" s="9" t="s">
        <v>19</v>
      </c>
      <c r="K68" s="9" t="s">
        <v>20</v>
      </c>
      <c r="L68" s="9">
        <v>100</v>
      </c>
      <c r="M68" s="9" t="s">
        <v>312</v>
      </c>
      <c r="N68" s="39">
        <f t="shared" si="6"/>
        <v>42887</v>
      </c>
      <c r="O68" s="9">
        <v>36</v>
      </c>
      <c r="P68" s="31">
        <v>110</v>
      </c>
      <c r="Q68" s="35">
        <v>0</v>
      </c>
      <c r="R68" s="68">
        <f t="shared" si="4"/>
        <v>0</v>
      </c>
      <c r="S68" s="69">
        <f t="shared" si="1"/>
        <v>0</v>
      </c>
    </row>
    <row r="69" spans="1:19" ht="34.5" customHeight="1">
      <c r="A69" s="12" t="s">
        <v>160</v>
      </c>
      <c r="B69" s="6" t="s">
        <v>69</v>
      </c>
      <c r="C69" s="9" t="s">
        <v>127</v>
      </c>
      <c r="D69" s="9" t="s">
        <v>201</v>
      </c>
      <c r="E69" s="9">
        <v>2001</v>
      </c>
      <c r="F69" s="9">
        <v>467</v>
      </c>
      <c r="G69" s="9" t="s">
        <v>202</v>
      </c>
      <c r="H69" s="9" t="s">
        <v>32</v>
      </c>
      <c r="I69" s="9" t="s">
        <v>19</v>
      </c>
      <c r="J69" s="9" t="s">
        <v>21</v>
      </c>
      <c r="K69" s="9" t="s">
        <v>128</v>
      </c>
      <c r="L69" s="9">
        <v>1275</v>
      </c>
      <c r="M69" s="9" t="s">
        <v>313</v>
      </c>
      <c r="N69" s="39">
        <f t="shared" si="6"/>
        <v>42887</v>
      </c>
      <c r="O69" s="9">
        <v>36</v>
      </c>
      <c r="P69" s="31">
        <v>660</v>
      </c>
      <c r="Q69" s="35">
        <v>0</v>
      </c>
      <c r="R69" s="68">
        <f t="shared" si="4"/>
        <v>0</v>
      </c>
      <c r="S69" s="69">
        <f t="shared" si="1"/>
        <v>0</v>
      </c>
    </row>
    <row r="70" spans="1:19" ht="34.5" customHeight="1">
      <c r="A70" s="12" t="s">
        <v>160</v>
      </c>
      <c r="B70" s="6" t="s">
        <v>203</v>
      </c>
      <c r="C70" s="9" t="s">
        <v>127</v>
      </c>
      <c r="D70" s="9" t="s">
        <v>194</v>
      </c>
      <c r="E70" s="9">
        <v>2001</v>
      </c>
      <c r="F70" s="9" t="s">
        <v>204</v>
      </c>
      <c r="G70" s="9" t="s">
        <v>205</v>
      </c>
      <c r="H70" s="9" t="s">
        <v>18</v>
      </c>
      <c r="I70" s="9" t="s">
        <v>19</v>
      </c>
      <c r="J70" s="9" t="s">
        <v>19</v>
      </c>
      <c r="K70" s="9" t="s">
        <v>20</v>
      </c>
      <c r="L70" s="9">
        <v>100</v>
      </c>
      <c r="M70" s="9" t="s">
        <v>313</v>
      </c>
      <c r="N70" s="39">
        <f t="shared" si="6"/>
        <v>42887</v>
      </c>
      <c r="O70" s="9">
        <v>36</v>
      </c>
      <c r="P70" s="31">
        <v>110</v>
      </c>
      <c r="Q70" s="35">
        <v>0</v>
      </c>
      <c r="R70" s="68">
        <f t="shared" si="4"/>
        <v>0</v>
      </c>
      <c r="S70" s="69">
        <f t="shared" si="1"/>
        <v>0</v>
      </c>
    </row>
    <row r="71" spans="1:19" ht="34.5" customHeight="1">
      <c r="A71" s="12" t="s">
        <v>160</v>
      </c>
      <c r="B71" s="6" t="s">
        <v>76</v>
      </c>
      <c r="C71" s="9" t="s">
        <v>206</v>
      </c>
      <c r="D71" s="9" t="s">
        <v>207</v>
      </c>
      <c r="E71" s="9">
        <v>1998</v>
      </c>
      <c r="F71" s="9">
        <v>1732</v>
      </c>
      <c r="G71" s="9" t="s">
        <v>208</v>
      </c>
      <c r="H71" s="9" t="s">
        <v>126</v>
      </c>
      <c r="I71" s="9" t="s">
        <v>21</v>
      </c>
      <c r="J71" s="9" t="s">
        <v>21</v>
      </c>
      <c r="K71" s="9" t="s">
        <v>128</v>
      </c>
      <c r="L71" s="9">
        <v>1600</v>
      </c>
      <c r="M71" s="9" t="s">
        <v>314</v>
      </c>
      <c r="N71" s="39">
        <f t="shared" si="6"/>
        <v>42887</v>
      </c>
      <c r="O71" s="9">
        <v>36</v>
      </c>
      <c r="P71" s="31">
        <v>660</v>
      </c>
      <c r="Q71" s="35">
        <v>0</v>
      </c>
      <c r="R71" s="68">
        <f t="shared" si="4"/>
        <v>0</v>
      </c>
      <c r="S71" s="69">
        <f t="shared" si="1"/>
        <v>0</v>
      </c>
    </row>
    <row r="72" spans="1:19" ht="34.5" customHeight="1">
      <c r="A72" s="12" t="s">
        <v>160</v>
      </c>
      <c r="B72" s="6" t="s">
        <v>79</v>
      </c>
      <c r="C72" s="9" t="s">
        <v>206</v>
      </c>
      <c r="D72" s="9" t="s">
        <v>207</v>
      </c>
      <c r="E72" s="9">
        <v>1998</v>
      </c>
      <c r="F72" s="9">
        <v>1733</v>
      </c>
      <c r="G72" s="9" t="s">
        <v>209</v>
      </c>
      <c r="H72" s="9" t="s">
        <v>126</v>
      </c>
      <c r="I72" s="9" t="s">
        <v>21</v>
      </c>
      <c r="J72" s="9" t="s">
        <v>21</v>
      </c>
      <c r="K72" s="9" t="s">
        <v>128</v>
      </c>
      <c r="L72" s="9">
        <v>1600</v>
      </c>
      <c r="M72" s="9" t="s">
        <v>314</v>
      </c>
      <c r="N72" s="39">
        <f t="shared" si="6"/>
        <v>42887</v>
      </c>
      <c r="O72" s="9">
        <v>36</v>
      </c>
      <c r="P72" s="31">
        <v>660</v>
      </c>
      <c r="Q72" s="35">
        <v>0</v>
      </c>
      <c r="R72" s="68">
        <f t="shared" si="4"/>
        <v>0</v>
      </c>
      <c r="S72" s="69">
        <f t="shared" si="1"/>
        <v>0</v>
      </c>
    </row>
    <row r="73" spans="1:19" ht="34.5" customHeight="1">
      <c r="A73" s="12" t="s">
        <v>160</v>
      </c>
      <c r="B73" s="6" t="s">
        <v>82</v>
      </c>
      <c r="C73" s="9" t="s">
        <v>14</v>
      </c>
      <c r="D73" s="9" t="s">
        <v>210</v>
      </c>
      <c r="E73" s="9">
        <v>1995</v>
      </c>
      <c r="F73" s="9" t="s">
        <v>211</v>
      </c>
      <c r="G73" s="9" t="s">
        <v>212</v>
      </c>
      <c r="H73" s="9" t="s">
        <v>32</v>
      </c>
      <c r="I73" s="9" t="s">
        <v>21</v>
      </c>
      <c r="J73" s="9" t="s">
        <v>19</v>
      </c>
      <c r="K73" s="9" t="s">
        <v>20</v>
      </c>
      <c r="L73" s="9">
        <v>1600</v>
      </c>
      <c r="M73" s="9" t="s">
        <v>312</v>
      </c>
      <c r="N73" s="39">
        <f t="shared" si="6"/>
        <v>42887</v>
      </c>
      <c r="O73" s="9">
        <v>36</v>
      </c>
      <c r="P73" s="31">
        <v>660</v>
      </c>
      <c r="Q73" s="35">
        <v>0</v>
      </c>
      <c r="R73" s="68">
        <f t="shared" si="4"/>
        <v>0</v>
      </c>
      <c r="S73" s="69">
        <f t="shared" si="1"/>
        <v>0</v>
      </c>
    </row>
    <row r="74" spans="1:19" ht="34.5" customHeight="1">
      <c r="A74" s="12" t="s">
        <v>160</v>
      </c>
      <c r="B74" s="6" t="s">
        <v>85</v>
      </c>
      <c r="C74" s="9" t="s">
        <v>14</v>
      </c>
      <c r="D74" s="9" t="s">
        <v>210</v>
      </c>
      <c r="E74" s="9">
        <v>1995</v>
      </c>
      <c r="F74" s="9" t="s">
        <v>213</v>
      </c>
      <c r="G74" s="9" t="s">
        <v>212</v>
      </c>
      <c r="H74" s="9" t="s">
        <v>32</v>
      </c>
      <c r="I74" s="9" t="s">
        <v>21</v>
      </c>
      <c r="J74" s="9" t="s">
        <v>19</v>
      </c>
      <c r="K74" s="9" t="s">
        <v>20</v>
      </c>
      <c r="L74" s="9">
        <v>1600</v>
      </c>
      <c r="M74" s="9" t="s">
        <v>312</v>
      </c>
      <c r="N74" s="39">
        <f t="shared" si="6"/>
        <v>42887</v>
      </c>
      <c r="O74" s="9">
        <v>36</v>
      </c>
      <c r="P74" s="31">
        <v>660</v>
      </c>
      <c r="Q74" s="35">
        <v>0</v>
      </c>
      <c r="R74" s="68">
        <f t="shared" si="4"/>
        <v>0</v>
      </c>
      <c r="S74" s="69">
        <f aca="true" t="shared" si="7" ref="S74:S113">R74*O74</f>
        <v>0</v>
      </c>
    </row>
    <row r="75" spans="1:19" ht="34.5" customHeight="1">
      <c r="A75" s="12" t="s">
        <v>160</v>
      </c>
      <c r="B75" s="6" t="s">
        <v>89</v>
      </c>
      <c r="C75" s="9" t="s">
        <v>14</v>
      </c>
      <c r="D75" s="9" t="s">
        <v>214</v>
      </c>
      <c r="E75" s="9">
        <v>2002</v>
      </c>
      <c r="F75" s="9" t="s">
        <v>215</v>
      </c>
      <c r="G75" s="9" t="s">
        <v>216</v>
      </c>
      <c r="H75" s="9" t="s">
        <v>32</v>
      </c>
      <c r="I75" s="9" t="s">
        <v>19</v>
      </c>
      <c r="J75" s="9" t="s">
        <v>19</v>
      </c>
      <c r="K75" s="9" t="s">
        <v>20</v>
      </c>
      <c r="L75" s="9">
        <v>1250</v>
      </c>
      <c r="M75" s="9" t="s">
        <v>312</v>
      </c>
      <c r="N75" s="39">
        <f t="shared" si="6"/>
        <v>42887</v>
      </c>
      <c r="O75" s="9">
        <v>36</v>
      </c>
      <c r="P75" s="31">
        <v>660</v>
      </c>
      <c r="Q75" s="35">
        <v>0</v>
      </c>
      <c r="R75" s="68">
        <f t="shared" si="4"/>
        <v>0</v>
      </c>
      <c r="S75" s="69">
        <f t="shared" si="7"/>
        <v>0</v>
      </c>
    </row>
    <row r="76" spans="1:19" ht="34.5" customHeight="1" thickBot="1">
      <c r="A76" s="25" t="s">
        <v>160</v>
      </c>
      <c r="B76" s="7" t="s">
        <v>92</v>
      </c>
      <c r="C76" s="10" t="s">
        <v>14</v>
      </c>
      <c r="D76" s="10" t="s">
        <v>192</v>
      </c>
      <c r="E76" s="10">
        <v>2004</v>
      </c>
      <c r="F76" s="10" t="s">
        <v>217</v>
      </c>
      <c r="G76" s="10" t="s">
        <v>218</v>
      </c>
      <c r="H76" s="10" t="s">
        <v>32</v>
      </c>
      <c r="I76" s="10" t="s">
        <v>19</v>
      </c>
      <c r="J76" s="10" t="s">
        <v>19</v>
      </c>
      <c r="K76" s="10" t="s">
        <v>20</v>
      </c>
      <c r="L76" s="10">
        <v>500</v>
      </c>
      <c r="M76" s="10" t="s">
        <v>314</v>
      </c>
      <c r="N76" s="38">
        <f t="shared" si="6"/>
        <v>42887</v>
      </c>
      <c r="O76" s="23">
        <v>36</v>
      </c>
      <c r="P76" s="32">
        <v>550</v>
      </c>
      <c r="Q76" s="37">
        <v>0</v>
      </c>
      <c r="R76" s="70">
        <f aca="true" t="shared" si="8" ref="R76:R113">ROUND(Q76,2)</f>
        <v>0</v>
      </c>
      <c r="S76" s="71">
        <f t="shared" si="7"/>
        <v>0</v>
      </c>
    </row>
    <row r="77" spans="1:19" ht="56.25" customHeight="1">
      <c r="A77" s="17" t="s">
        <v>219</v>
      </c>
      <c r="B77" s="15" t="s">
        <v>13</v>
      </c>
      <c r="C77" s="16" t="s">
        <v>220</v>
      </c>
      <c r="D77" s="16" t="s">
        <v>221</v>
      </c>
      <c r="E77" s="16">
        <v>1996</v>
      </c>
      <c r="F77" s="16" t="s">
        <v>222</v>
      </c>
      <c r="G77" s="16" t="s">
        <v>223</v>
      </c>
      <c r="H77" s="16" t="s">
        <v>224</v>
      </c>
      <c r="I77" s="16" t="s">
        <v>19</v>
      </c>
      <c r="J77" s="16" t="s">
        <v>19</v>
      </c>
      <c r="K77" s="16" t="s">
        <v>20</v>
      </c>
      <c r="L77" s="16">
        <v>1600</v>
      </c>
      <c r="M77" s="16" t="s">
        <v>312</v>
      </c>
      <c r="N77" s="44">
        <f>$N$76</f>
        <v>42887</v>
      </c>
      <c r="O77" s="16">
        <v>36</v>
      </c>
      <c r="P77" s="27">
        <v>990</v>
      </c>
      <c r="Q77" s="36">
        <v>0</v>
      </c>
      <c r="R77" s="72">
        <f t="shared" si="8"/>
        <v>0</v>
      </c>
      <c r="S77" s="67">
        <f t="shared" si="7"/>
        <v>0</v>
      </c>
    </row>
    <row r="78" spans="1:19" ht="33.75" customHeight="1" thickBot="1">
      <c r="A78" s="11" t="s">
        <v>219</v>
      </c>
      <c r="B78" s="19" t="s">
        <v>225</v>
      </c>
      <c r="C78" s="19" t="s">
        <v>226</v>
      </c>
      <c r="D78" s="19" t="s">
        <v>227</v>
      </c>
      <c r="E78" s="19">
        <v>2001</v>
      </c>
      <c r="F78" s="19" t="s">
        <v>228</v>
      </c>
      <c r="G78" s="19" t="s">
        <v>229</v>
      </c>
      <c r="H78" s="19" t="s">
        <v>18</v>
      </c>
      <c r="I78" s="19" t="s">
        <v>19</v>
      </c>
      <c r="J78" s="19" t="s">
        <v>19</v>
      </c>
      <c r="K78" s="19" t="s">
        <v>20</v>
      </c>
      <c r="L78" s="19">
        <v>200</v>
      </c>
      <c r="M78" s="19" t="s">
        <v>313</v>
      </c>
      <c r="N78" s="41">
        <f>$N$76</f>
        <v>42887</v>
      </c>
      <c r="O78" s="19">
        <v>36</v>
      </c>
      <c r="P78" s="28">
        <v>330</v>
      </c>
      <c r="Q78" s="37">
        <v>0</v>
      </c>
      <c r="R78" s="70">
        <f t="shared" si="8"/>
        <v>0</v>
      </c>
      <c r="S78" s="71">
        <f t="shared" si="7"/>
        <v>0</v>
      </c>
    </row>
    <row r="79" spans="1:19" ht="34.5" customHeight="1">
      <c r="A79" s="14" t="s">
        <v>231</v>
      </c>
      <c r="B79" s="5" t="s">
        <v>13</v>
      </c>
      <c r="C79" s="8" t="s">
        <v>232</v>
      </c>
      <c r="D79" s="8" t="s">
        <v>233</v>
      </c>
      <c r="E79" s="8">
        <v>2002</v>
      </c>
      <c r="F79" s="8" t="s">
        <v>234</v>
      </c>
      <c r="G79" s="8" t="s">
        <v>235</v>
      </c>
      <c r="H79" s="8" t="s">
        <v>98</v>
      </c>
      <c r="I79" s="8" t="s">
        <v>19</v>
      </c>
      <c r="J79" s="8" t="s">
        <v>19</v>
      </c>
      <c r="K79" s="8" t="s">
        <v>20</v>
      </c>
      <c r="L79" s="8">
        <v>100</v>
      </c>
      <c r="M79" s="8" t="s">
        <v>313</v>
      </c>
      <c r="N79" s="43">
        <f>$N$78</f>
        <v>42887</v>
      </c>
      <c r="O79" s="8">
        <v>36</v>
      </c>
      <c r="P79" s="29">
        <v>220</v>
      </c>
      <c r="Q79" s="36">
        <v>0</v>
      </c>
      <c r="R79" s="72">
        <f t="shared" si="8"/>
        <v>0</v>
      </c>
      <c r="S79" s="67">
        <f t="shared" si="7"/>
        <v>0</v>
      </c>
    </row>
    <row r="80" spans="1:19" ht="56.25" customHeight="1">
      <c r="A80" s="12" t="s">
        <v>231</v>
      </c>
      <c r="B80" s="6" t="s">
        <v>22</v>
      </c>
      <c r="C80" s="9" t="s">
        <v>236</v>
      </c>
      <c r="D80" s="9" t="s">
        <v>237</v>
      </c>
      <c r="E80" s="9">
        <v>2006</v>
      </c>
      <c r="F80" s="9" t="s">
        <v>238</v>
      </c>
      <c r="G80" s="9" t="s">
        <v>239</v>
      </c>
      <c r="H80" s="9" t="s">
        <v>32</v>
      </c>
      <c r="I80" s="9" t="s">
        <v>19</v>
      </c>
      <c r="J80" s="9" t="s">
        <v>19</v>
      </c>
      <c r="K80" s="9" t="s">
        <v>20</v>
      </c>
      <c r="L80" s="9">
        <v>1000</v>
      </c>
      <c r="M80" s="9" t="s">
        <v>312</v>
      </c>
      <c r="N80" s="39">
        <f aca="true" t="shared" si="9" ref="N80:N81">$N$78</f>
        <v>42887</v>
      </c>
      <c r="O80" s="9">
        <v>36</v>
      </c>
      <c r="P80" s="31">
        <v>330</v>
      </c>
      <c r="Q80" s="35">
        <v>0</v>
      </c>
      <c r="R80" s="68">
        <f t="shared" si="8"/>
        <v>0</v>
      </c>
      <c r="S80" s="69">
        <f t="shared" si="7"/>
        <v>0</v>
      </c>
    </row>
    <row r="81" spans="1:19" ht="67.5" customHeight="1" thickBot="1">
      <c r="A81" s="25" t="s">
        <v>231</v>
      </c>
      <c r="B81" s="7" t="s">
        <v>26</v>
      </c>
      <c r="C81" s="10" t="s">
        <v>236</v>
      </c>
      <c r="D81" s="10" t="s">
        <v>240</v>
      </c>
      <c r="E81" s="10">
        <v>2006</v>
      </c>
      <c r="F81" s="10" t="s">
        <v>241</v>
      </c>
      <c r="G81" s="10" t="s">
        <v>239</v>
      </c>
      <c r="H81" s="10" t="s">
        <v>18</v>
      </c>
      <c r="I81" s="10" t="s">
        <v>19</v>
      </c>
      <c r="J81" s="10" t="s">
        <v>21</v>
      </c>
      <c r="K81" s="10" t="s">
        <v>20</v>
      </c>
      <c r="L81" s="10">
        <v>1600</v>
      </c>
      <c r="M81" s="10" t="s">
        <v>312</v>
      </c>
      <c r="N81" s="45">
        <f t="shared" si="9"/>
        <v>42887</v>
      </c>
      <c r="O81" s="10">
        <v>36</v>
      </c>
      <c r="P81" s="32">
        <v>330</v>
      </c>
      <c r="Q81" s="37">
        <v>0</v>
      </c>
      <c r="R81" s="70">
        <f t="shared" si="8"/>
        <v>0</v>
      </c>
      <c r="S81" s="71">
        <f t="shared" si="7"/>
        <v>0</v>
      </c>
    </row>
    <row r="82" spans="1:19" ht="34.5" customHeight="1">
      <c r="A82" s="26" t="s">
        <v>246</v>
      </c>
      <c r="B82" s="21" t="s">
        <v>13</v>
      </c>
      <c r="C82" s="22" t="s">
        <v>247</v>
      </c>
      <c r="D82" s="22" t="s">
        <v>248</v>
      </c>
      <c r="E82" s="22">
        <v>1997</v>
      </c>
      <c r="F82" s="22">
        <v>9756</v>
      </c>
      <c r="G82" s="22" t="s">
        <v>249</v>
      </c>
      <c r="H82" s="22" t="s">
        <v>32</v>
      </c>
      <c r="I82" s="22" t="s">
        <v>19</v>
      </c>
      <c r="J82" s="22" t="s">
        <v>19</v>
      </c>
      <c r="K82" s="22" t="s">
        <v>20</v>
      </c>
      <c r="L82" s="22">
        <v>400</v>
      </c>
      <c r="M82" s="22" t="s">
        <v>320</v>
      </c>
      <c r="N82" s="42">
        <f aca="true" t="shared" si="10" ref="N82:N104">$N$81</f>
        <v>42887</v>
      </c>
      <c r="O82" s="22">
        <v>36</v>
      </c>
      <c r="P82" s="34">
        <v>550</v>
      </c>
      <c r="Q82" s="36">
        <v>0</v>
      </c>
      <c r="R82" s="72">
        <f t="shared" si="8"/>
        <v>0</v>
      </c>
      <c r="S82" s="67">
        <f t="shared" si="7"/>
        <v>0</v>
      </c>
    </row>
    <row r="83" spans="1:19" ht="34.5" customHeight="1">
      <c r="A83" s="11" t="s">
        <v>246</v>
      </c>
      <c r="B83" s="18" t="s">
        <v>225</v>
      </c>
      <c r="C83" s="19" t="s">
        <v>247</v>
      </c>
      <c r="D83" s="19" t="s">
        <v>248</v>
      </c>
      <c r="E83" s="19">
        <v>1997</v>
      </c>
      <c r="F83" s="19">
        <v>9757</v>
      </c>
      <c r="G83" s="19" t="s">
        <v>250</v>
      </c>
      <c r="H83" s="19" t="s">
        <v>32</v>
      </c>
      <c r="I83" s="19" t="s">
        <v>19</v>
      </c>
      <c r="J83" s="19" t="s">
        <v>19</v>
      </c>
      <c r="K83" s="19" t="s">
        <v>20</v>
      </c>
      <c r="L83" s="19">
        <v>400</v>
      </c>
      <c r="M83" s="19" t="s">
        <v>320</v>
      </c>
      <c r="N83" s="42">
        <f t="shared" si="10"/>
        <v>42887</v>
      </c>
      <c r="O83" s="19">
        <v>36</v>
      </c>
      <c r="P83" s="28">
        <v>550</v>
      </c>
      <c r="Q83" s="35">
        <v>0</v>
      </c>
      <c r="R83" s="68">
        <f t="shared" si="8"/>
        <v>0</v>
      </c>
      <c r="S83" s="69">
        <f t="shared" si="7"/>
        <v>0</v>
      </c>
    </row>
    <row r="84" spans="1:19" ht="34.5" customHeight="1">
      <c r="A84" s="11" t="s">
        <v>246</v>
      </c>
      <c r="B84" s="18" t="s">
        <v>230</v>
      </c>
      <c r="C84" s="19" t="s">
        <v>247</v>
      </c>
      <c r="D84" s="19" t="s">
        <v>248</v>
      </c>
      <c r="E84" s="19">
        <v>1997</v>
      </c>
      <c r="F84" s="19">
        <v>9763</v>
      </c>
      <c r="G84" s="19" t="s">
        <v>251</v>
      </c>
      <c r="H84" s="19" t="s">
        <v>32</v>
      </c>
      <c r="I84" s="19" t="s">
        <v>19</v>
      </c>
      <c r="J84" s="19" t="s">
        <v>21</v>
      </c>
      <c r="K84" s="19" t="s">
        <v>20</v>
      </c>
      <c r="L84" s="19">
        <v>400</v>
      </c>
      <c r="M84" s="19" t="s">
        <v>321</v>
      </c>
      <c r="N84" s="42">
        <f t="shared" si="10"/>
        <v>42887</v>
      </c>
      <c r="O84" s="19">
        <v>36</v>
      </c>
      <c r="P84" s="28">
        <v>550</v>
      </c>
      <c r="Q84" s="35">
        <v>0</v>
      </c>
      <c r="R84" s="68">
        <f t="shared" si="8"/>
        <v>0</v>
      </c>
      <c r="S84" s="69">
        <f t="shared" si="7"/>
        <v>0</v>
      </c>
    </row>
    <row r="85" spans="1:19" ht="34.5" customHeight="1">
      <c r="A85" s="11" t="s">
        <v>246</v>
      </c>
      <c r="B85" s="18" t="s">
        <v>252</v>
      </c>
      <c r="C85" s="19" t="s">
        <v>247</v>
      </c>
      <c r="D85" s="19" t="s">
        <v>248</v>
      </c>
      <c r="E85" s="19">
        <v>1997</v>
      </c>
      <c r="F85" s="19">
        <v>9762</v>
      </c>
      <c r="G85" s="19" t="s">
        <v>253</v>
      </c>
      <c r="H85" s="19" t="s">
        <v>32</v>
      </c>
      <c r="I85" s="19" t="s">
        <v>19</v>
      </c>
      <c r="J85" s="19" t="s">
        <v>21</v>
      </c>
      <c r="K85" s="19" t="s">
        <v>20</v>
      </c>
      <c r="L85" s="19">
        <v>400</v>
      </c>
      <c r="M85" s="19" t="s">
        <v>322</v>
      </c>
      <c r="N85" s="42">
        <f t="shared" si="10"/>
        <v>42887</v>
      </c>
      <c r="O85" s="19">
        <v>36</v>
      </c>
      <c r="P85" s="28">
        <v>550</v>
      </c>
      <c r="Q85" s="35">
        <v>0</v>
      </c>
      <c r="R85" s="68">
        <f t="shared" si="8"/>
        <v>0</v>
      </c>
      <c r="S85" s="69">
        <f t="shared" si="7"/>
        <v>0</v>
      </c>
    </row>
    <row r="86" spans="1:19" ht="34.5" customHeight="1">
      <c r="A86" s="11" t="s">
        <v>246</v>
      </c>
      <c r="B86" s="18" t="s">
        <v>254</v>
      </c>
      <c r="C86" s="19" t="s">
        <v>247</v>
      </c>
      <c r="D86" s="19" t="s">
        <v>256</v>
      </c>
      <c r="E86" s="19">
        <v>1997</v>
      </c>
      <c r="F86" s="19">
        <v>9758</v>
      </c>
      <c r="G86" s="19" t="s">
        <v>257</v>
      </c>
      <c r="H86" s="19" t="s">
        <v>126</v>
      </c>
      <c r="I86" s="19" t="s">
        <v>19</v>
      </c>
      <c r="J86" s="19" t="s">
        <v>19</v>
      </c>
      <c r="K86" s="19" t="s">
        <v>20</v>
      </c>
      <c r="L86" s="19">
        <v>1200</v>
      </c>
      <c r="M86" s="19" t="s">
        <v>320</v>
      </c>
      <c r="N86" s="42">
        <f t="shared" si="10"/>
        <v>42887</v>
      </c>
      <c r="O86" s="19">
        <v>36</v>
      </c>
      <c r="P86" s="28">
        <v>385</v>
      </c>
      <c r="Q86" s="35">
        <v>0</v>
      </c>
      <c r="R86" s="68">
        <f t="shared" si="8"/>
        <v>0</v>
      </c>
      <c r="S86" s="69">
        <f t="shared" si="7"/>
        <v>0</v>
      </c>
    </row>
    <row r="87" spans="1:19" ht="34.5" customHeight="1">
      <c r="A87" s="11" t="s">
        <v>246</v>
      </c>
      <c r="B87" s="18" t="s">
        <v>255</v>
      </c>
      <c r="C87" s="19" t="s">
        <v>247</v>
      </c>
      <c r="D87" s="19" t="s">
        <v>256</v>
      </c>
      <c r="E87" s="19">
        <v>1997</v>
      </c>
      <c r="F87" s="19">
        <v>9760</v>
      </c>
      <c r="G87" s="19" t="s">
        <v>259</v>
      </c>
      <c r="H87" s="19" t="s">
        <v>126</v>
      </c>
      <c r="I87" s="19" t="s">
        <v>19</v>
      </c>
      <c r="J87" s="19" t="s">
        <v>19</v>
      </c>
      <c r="K87" s="19" t="s">
        <v>20</v>
      </c>
      <c r="L87" s="19">
        <v>1200</v>
      </c>
      <c r="M87" s="19" t="s">
        <v>320</v>
      </c>
      <c r="N87" s="42">
        <f t="shared" si="10"/>
        <v>42887</v>
      </c>
      <c r="O87" s="19">
        <v>36</v>
      </c>
      <c r="P87" s="28">
        <v>385</v>
      </c>
      <c r="Q87" s="35">
        <v>0</v>
      </c>
      <c r="R87" s="68">
        <f t="shared" si="8"/>
        <v>0</v>
      </c>
      <c r="S87" s="69">
        <f t="shared" si="7"/>
        <v>0</v>
      </c>
    </row>
    <row r="88" spans="1:19" ht="34.5" customHeight="1">
      <c r="A88" s="11" t="s">
        <v>246</v>
      </c>
      <c r="B88" s="18" t="s">
        <v>258</v>
      </c>
      <c r="C88" s="19" t="s">
        <v>247</v>
      </c>
      <c r="D88" s="19" t="s">
        <v>261</v>
      </c>
      <c r="E88" s="19">
        <v>1997</v>
      </c>
      <c r="F88" s="19">
        <v>9761</v>
      </c>
      <c r="G88" s="19" t="s">
        <v>262</v>
      </c>
      <c r="H88" s="19" t="s">
        <v>126</v>
      </c>
      <c r="I88" s="19" t="s">
        <v>19</v>
      </c>
      <c r="J88" s="19" t="s">
        <v>19</v>
      </c>
      <c r="K88" s="19" t="s">
        <v>20</v>
      </c>
      <c r="L88" s="19">
        <v>1600</v>
      </c>
      <c r="M88" s="19" t="s">
        <v>320</v>
      </c>
      <c r="N88" s="42">
        <f t="shared" si="10"/>
        <v>42887</v>
      </c>
      <c r="O88" s="19">
        <v>36</v>
      </c>
      <c r="P88" s="28">
        <v>385</v>
      </c>
      <c r="Q88" s="35">
        <v>0</v>
      </c>
      <c r="R88" s="68">
        <f t="shared" si="8"/>
        <v>0</v>
      </c>
      <c r="S88" s="69">
        <f t="shared" si="7"/>
        <v>0</v>
      </c>
    </row>
    <row r="89" spans="1:19" ht="34.5" customHeight="1">
      <c r="A89" s="11" t="s">
        <v>246</v>
      </c>
      <c r="B89" s="18" t="s">
        <v>260</v>
      </c>
      <c r="C89" s="19" t="s">
        <v>244</v>
      </c>
      <c r="D89" s="19" t="s">
        <v>264</v>
      </c>
      <c r="E89" s="19">
        <v>1969</v>
      </c>
      <c r="F89" s="19">
        <v>41696534</v>
      </c>
      <c r="G89" s="19" t="s">
        <v>265</v>
      </c>
      <c r="H89" s="19" t="s">
        <v>126</v>
      </c>
      <c r="I89" s="19" t="s">
        <v>19</v>
      </c>
      <c r="J89" s="19" t="s">
        <v>19</v>
      </c>
      <c r="K89" s="19" t="s">
        <v>20</v>
      </c>
      <c r="L89" s="19">
        <v>500</v>
      </c>
      <c r="M89" s="19" t="s">
        <v>320</v>
      </c>
      <c r="N89" s="42">
        <f t="shared" si="10"/>
        <v>42887</v>
      </c>
      <c r="O89" s="19">
        <v>36</v>
      </c>
      <c r="P89" s="28">
        <v>385</v>
      </c>
      <c r="Q89" s="35">
        <v>0</v>
      </c>
      <c r="R89" s="68">
        <f t="shared" si="8"/>
        <v>0</v>
      </c>
      <c r="S89" s="69">
        <f t="shared" si="7"/>
        <v>0</v>
      </c>
    </row>
    <row r="90" spans="1:19" ht="34.5" customHeight="1">
      <c r="A90" s="11" t="s">
        <v>246</v>
      </c>
      <c r="B90" s="18" t="s">
        <v>263</v>
      </c>
      <c r="C90" s="19" t="s">
        <v>243</v>
      </c>
      <c r="D90" s="19" t="s">
        <v>264</v>
      </c>
      <c r="E90" s="19">
        <v>1970</v>
      </c>
      <c r="F90" s="19">
        <v>53442</v>
      </c>
      <c r="G90" s="19" t="s">
        <v>267</v>
      </c>
      <c r="H90" s="19" t="s">
        <v>126</v>
      </c>
      <c r="I90" s="19" t="s">
        <v>19</v>
      </c>
      <c r="J90" s="19" t="s">
        <v>19</v>
      </c>
      <c r="K90" s="19" t="s">
        <v>20</v>
      </c>
      <c r="L90" s="19">
        <v>500</v>
      </c>
      <c r="M90" s="19" t="s">
        <v>323</v>
      </c>
      <c r="N90" s="42">
        <f t="shared" si="10"/>
        <v>42887</v>
      </c>
      <c r="O90" s="19">
        <v>36</v>
      </c>
      <c r="P90" s="28">
        <v>330</v>
      </c>
      <c r="Q90" s="35">
        <v>0</v>
      </c>
      <c r="R90" s="68">
        <f t="shared" si="8"/>
        <v>0</v>
      </c>
      <c r="S90" s="69">
        <f t="shared" si="7"/>
        <v>0</v>
      </c>
    </row>
    <row r="91" spans="1:19" ht="34.5" customHeight="1">
      <c r="A91" s="11" t="s">
        <v>246</v>
      </c>
      <c r="B91" s="18" t="s">
        <v>266</v>
      </c>
      <c r="C91" s="19" t="s">
        <v>242</v>
      </c>
      <c r="D91" s="19" t="s">
        <v>269</v>
      </c>
      <c r="E91" s="19">
        <v>1973</v>
      </c>
      <c r="F91" s="19">
        <v>41831296</v>
      </c>
      <c r="G91" s="19" t="s">
        <v>270</v>
      </c>
      <c r="H91" s="19" t="s">
        <v>32</v>
      </c>
      <c r="I91" s="19" t="s">
        <v>19</v>
      </c>
      <c r="J91" s="19" t="s">
        <v>19</v>
      </c>
      <c r="K91" s="19" t="s">
        <v>20</v>
      </c>
      <c r="L91" s="19">
        <v>250</v>
      </c>
      <c r="M91" s="19" t="s">
        <v>319</v>
      </c>
      <c r="N91" s="42">
        <f t="shared" si="10"/>
        <v>42887</v>
      </c>
      <c r="O91" s="19">
        <v>36</v>
      </c>
      <c r="P91" s="28">
        <v>550</v>
      </c>
      <c r="Q91" s="35">
        <v>0</v>
      </c>
      <c r="R91" s="68">
        <f t="shared" si="8"/>
        <v>0</v>
      </c>
      <c r="S91" s="69">
        <f t="shared" si="7"/>
        <v>0</v>
      </c>
    </row>
    <row r="92" spans="1:19" ht="34.5" customHeight="1">
      <c r="A92" s="11" t="s">
        <v>246</v>
      </c>
      <c r="B92" s="18" t="s">
        <v>268</v>
      </c>
      <c r="C92" s="19" t="s">
        <v>127</v>
      </c>
      <c r="D92" s="19" t="s">
        <v>272</v>
      </c>
      <c r="E92" s="19">
        <v>1997</v>
      </c>
      <c r="F92" s="19">
        <v>16999</v>
      </c>
      <c r="G92" s="19" t="s">
        <v>273</v>
      </c>
      <c r="H92" s="19" t="s">
        <v>126</v>
      </c>
      <c r="I92" s="19" t="s">
        <v>19</v>
      </c>
      <c r="J92" s="19" t="s">
        <v>21</v>
      </c>
      <c r="K92" s="19" t="s">
        <v>20</v>
      </c>
      <c r="L92" s="19">
        <v>1250</v>
      </c>
      <c r="M92" s="19" t="s">
        <v>312</v>
      </c>
      <c r="N92" s="42">
        <f t="shared" si="10"/>
        <v>42887</v>
      </c>
      <c r="O92" s="19">
        <v>36</v>
      </c>
      <c r="P92" s="28">
        <v>330</v>
      </c>
      <c r="Q92" s="35">
        <v>0</v>
      </c>
      <c r="R92" s="68">
        <f t="shared" si="8"/>
        <v>0</v>
      </c>
      <c r="S92" s="69">
        <f t="shared" si="7"/>
        <v>0</v>
      </c>
    </row>
    <row r="93" spans="1:19" ht="34.5" customHeight="1">
      <c r="A93" s="11" t="s">
        <v>246</v>
      </c>
      <c r="B93" s="18" t="s">
        <v>271</v>
      </c>
      <c r="C93" s="19" t="s">
        <v>275</v>
      </c>
      <c r="D93" s="19" t="s">
        <v>276</v>
      </c>
      <c r="E93" s="19">
        <v>1997</v>
      </c>
      <c r="F93" s="19">
        <v>48120097</v>
      </c>
      <c r="G93" s="19" t="s">
        <v>277</v>
      </c>
      <c r="H93" s="19" t="s">
        <v>126</v>
      </c>
      <c r="I93" s="19" t="s">
        <v>19</v>
      </c>
      <c r="J93" s="19" t="s">
        <v>19</v>
      </c>
      <c r="K93" s="19" t="s">
        <v>20</v>
      </c>
      <c r="L93" s="19">
        <v>1200</v>
      </c>
      <c r="M93" s="19" t="s">
        <v>314</v>
      </c>
      <c r="N93" s="42">
        <f t="shared" si="10"/>
        <v>42887</v>
      </c>
      <c r="O93" s="19">
        <v>36</v>
      </c>
      <c r="P93" s="28">
        <v>385</v>
      </c>
      <c r="Q93" s="35">
        <v>0</v>
      </c>
      <c r="R93" s="68">
        <f t="shared" si="8"/>
        <v>0</v>
      </c>
      <c r="S93" s="69">
        <f t="shared" si="7"/>
        <v>0</v>
      </c>
    </row>
    <row r="94" spans="1:19" ht="34.5" customHeight="1">
      <c r="A94" s="11" t="s">
        <v>246</v>
      </c>
      <c r="B94" s="18" t="s">
        <v>245</v>
      </c>
      <c r="C94" s="19" t="s">
        <v>279</v>
      </c>
      <c r="D94" s="19" t="s">
        <v>139</v>
      </c>
      <c r="E94" s="19">
        <v>1989</v>
      </c>
      <c r="F94" s="19" t="s">
        <v>280</v>
      </c>
      <c r="G94" s="19" t="s">
        <v>281</v>
      </c>
      <c r="H94" s="19" t="s">
        <v>126</v>
      </c>
      <c r="I94" s="19" t="s">
        <v>19</v>
      </c>
      <c r="J94" s="19" t="s">
        <v>19</v>
      </c>
      <c r="K94" s="19" t="s">
        <v>20</v>
      </c>
      <c r="L94" s="19">
        <v>500</v>
      </c>
      <c r="M94" s="19" t="s">
        <v>318</v>
      </c>
      <c r="N94" s="42">
        <f t="shared" si="10"/>
        <v>42887</v>
      </c>
      <c r="O94" s="19">
        <v>36</v>
      </c>
      <c r="P94" s="28">
        <v>550</v>
      </c>
      <c r="Q94" s="35">
        <v>0</v>
      </c>
      <c r="R94" s="68">
        <f t="shared" si="8"/>
        <v>0</v>
      </c>
      <c r="S94" s="69">
        <f t="shared" si="7"/>
        <v>0</v>
      </c>
    </row>
    <row r="95" spans="1:19" ht="34.5" customHeight="1">
      <c r="A95" s="11" t="s">
        <v>246</v>
      </c>
      <c r="B95" s="18" t="s">
        <v>196</v>
      </c>
      <c r="C95" s="19" t="s">
        <v>283</v>
      </c>
      <c r="D95" s="19" t="s">
        <v>284</v>
      </c>
      <c r="E95" s="19">
        <v>2008</v>
      </c>
      <c r="F95" s="19" t="s">
        <v>285</v>
      </c>
      <c r="G95" s="19" t="s">
        <v>286</v>
      </c>
      <c r="H95" s="19" t="s">
        <v>126</v>
      </c>
      <c r="I95" s="19" t="s">
        <v>19</v>
      </c>
      <c r="J95" s="19" t="s">
        <v>21</v>
      </c>
      <c r="K95" s="19" t="s">
        <v>20</v>
      </c>
      <c r="L95" s="19">
        <v>2000</v>
      </c>
      <c r="M95" s="19" t="s">
        <v>313</v>
      </c>
      <c r="N95" s="41">
        <f t="shared" si="10"/>
        <v>42887</v>
      </c>
      <c r="O95" s="19">
        <v>36</v>
      </c>
      <c r="P95" s="28">
        <v>550</v>
      </c>
      <c r="Q95" s="35">
        <v>0</v>
      </c>
      <c r="R95" s="68">
        <f t="shared" si="8"/>
        <v>0</v>
      </c>
      <c r="S95" s="69">
        <f t="shared" si="7"/>
        <v>0</v>
      </c>
    </row>
    <row r="96" spans="1:19" ht="34.5" customHeight="1">
      <c r="A96" s="11" t="s">
        <v>246</v>
      </c>
      <c r="B96" s="18" t="s">
        <v>274</v>
      </c>
      <c r="C96" s="19" t="s">
        <v>283</v>
      </c>
      <c r="D96" s="19" t="s">
        <v>284</v>
      </c>
      <c r="E96" s="19">
        <v>2008</v>
      </c>
      <c r="F96" s="19" t="s">
        <v>287</v>
      </c>
      <c r="G96" s="19" t="s">
        <v>288</v>
      </c>
      <c r="H96" s="19" t="s">
        <v>126</v>
      </c>
      <c r="I96" s="19" t="s">
        <v>19</v>
      </c>
      <c r="J96" s="19" t="s">
        <v>21</v>
      </c>
      <c r="K96" s="19" t="s">
        <v>20</v>
      </c>
      <c r="L96" s="19">
        <v>2000</v>
      </c>
      <c r="M96" s="19" t="s">
        <v>313</v>
      </c>
      <c r="N96" s="42">
        <f t="shared" si="10"/>
        <v>42887</v>
      </c>
      <c r="O96" s="19">
        <v>36</v>
      </c>
      <c r="P96" s="28">
        <v>550</v>
      </c>
      <c r="Q96" s="35">
        <v>0</v>
      </c>
      <c r="R96" s="68">
        <f t="shared" si="8"/>
        <v>0</v>
      </c>
      <c r="S96" s="69">
        <f t="shared" si="7"/>
        <v>0</v>
      </c>
    </row>
    <row r="97" spans="1:19" ht="34.5" customHeight="1">
      <c r="A97" s="11" t="s">
        <v>246</v>
      </c>
      <c r="B97" s="18" t="s">
        <v>278</v>
      </c>
      <c r="C97" s="19" t="s">
        <v>283</v>
      </c>
      <c r="D97" s="19" t="s">
        <v>284</v>
      </c>
      <c r="E97" s="19">
        <v>2008</v>
      </c>
      <c r="F97" s="19" t="s">
        <v>290</v>
      </c>
      <c r="G97" s="19" t="s">
        <v>291</v>
      </c>
      <c r="H97" s="19" t="s">
        <v>126</v>
      </c>
      <c r="I97" s="19" t="s">
        <v>19</v>
      </c>
      <c r="J97" s="19" t="s">
        <v>21</v>
      </c>
      <c r="K97" s="19" t="s">
        <v>20</v>
      </c>
      <c r="L97" s="19">
        <v>2000</v>
      </c>
      <c r="M97" s="19" t="s">
        <v>313</v>
      </c>
      <c r="N97" s="42">
        <f t="shared" si="10"/>
        <v>42887</v>
      </c>
      <c r="O97" s="19">
        <v>36</v>
      </c>
      <c r="P97" s="28">
        <v>550</v>
      </c>
      <c r="Q97" s="35">
        <v>0</v>
      </c>
      <c r="R97" s="68">
        <f t="shared" si="8"/>
        <v>0</v>
      </c>
      <c r="S97" s="69">
        <f t="shared" si="7"/>
        <v>0</v>
      </c>
    </row>
    <row r="98" spans="1:19" ht="34.5" customHeight="1">
      <c r="A98" s="11" t="s">
        <v>246</v>
      </c>
      <c r="B98" s="18" t="s">
        <v>282</v>
      </c>
      <c r="C98" s="19" t="s">
        <v>283</v>
      </c>
      <c r="D98" s="19" t="s">
        <v>284</v>
      </c>
      <c r="E98" s="19">
        <v>2008</v>
      </c>
      <c r="F98" s="19" t="s">
        <v>293</v>
      </c>
      <c r="G98" s="19" t="s">
        <v>294</v>
      </c>
      <c r="H98" s="19" t="s">
        <v>126</v>
      </c>
      <c r="I98" s="19" t="s">
        <v>19</v>
      </c>
      <c r="J98" s="19" t="s">
        <v>21</v>
      </c>
      <c r="K98" s="19" t="s">
        <v>20</v>
      </c>
      <c r="L98" s="19">
        <v>2000</v>
      </c>
      <c r="M98" s="19" t="s">
        <v>313</v>
      </c>
      <c r="N98" s="42">
        <f t="shared" si="10"/>
        <v>42887</v>
      </c>
      <c r="O98" s="19">
        <v>36</v>
      </c>
      <c r="P98" s="28">
        <v>550</v>
      </c>
      <c r="Q98" s="35">
        <v>0</v>
      </c>
      <c r="R98" s="68">
        <f t="shared" si="8"/>
        <v>0</v>
      </c>
      <c r="S98" s="69">
        <f t="shared" si="7"/>
        <v>0</v>
      </c>
    </row>
    <row r="99" spans="1:19" ht="34.5" customHeight="1">
      <c r="A99" s="11" t="s">
        <v>246</v>
      </c>
      <c r="B99" s="18" t="s">
        <v>72</v>
      </c>
      <c r="C99" s="19" t="s">
        <v>283</v>
      </c>
      <c r="D99" s="19" t="s">
        <v>284</v>
      </c>
      <c r="E99" s="19">
        <v>2008</v>
      </c>
      <c r="F99" s="19" t="s">
        <v>296</v>
      </c>
      <c r="G99" s="19" t="s">
        <v>297</v>
      </c>
      <c r="H99" s="19" t="s">
        <v>126</v>
      </c>
      <c r="I99" s="19" t="s">
        <v>19</v>
      </c>
      <c r="J99" s="19" t="s">
        <v>21</v>
      </c>
      <c r="K99" s="19" t="s">
        <v>20</v>
      </c>
      <c r="L99" s="19">
        <v>2000</v>
      </c>
      <c r="M99" s="19" t="s">
        <v>313</v>
      </c>
      <c r="N99" s="42">
        <f t="shared" si="10"/>
        <v>42887</v>
      </c>
      <c r="O99" s="19">
        <v>36</v>
      </c>
      <c r="P99" s="28">
        <v>550</v>
      </c>
      <c r="Q99" s="35">
        <v>0</v>
      </c>
      <c r="R99" s="68">
        <f t="shared" si="8"/>
        <v>0</v>
      </c>
      <c r="S99" s="69">
        <f t="shared" si="7"/>
        <v>0</v>
      </c>
    </row>
    <row r="100" spans="1:19" ht="34.5" customHeight="1">
      <c r="A100" s="11" t="s">
        <v>246</v>
      </c>
      <c r="B100" s="18" t="s">
        <v>289</v>
      </c>
      <c r="C100" s="19" t="s">
        <v>283</v>
      </c>
      <c r="D100" s="19" t="s">
        <v>299</v>
      </c>
      <c r="E100" s="19">
        <v>2008</v>
      </c>
      <c r="F100" s="19" t="s">
        <v>300</v>
      </c>
      <c r="G100" s="19" t="s">
        <v>301</v>
      </c>
      <c r="H100" s="19" t="s">
        <v>126</v>
      </c>
      <c r="I100" s="19" t="s">
        <v>19</v>
      </c>
      <c r="J100" s="19" t="s">
        <v>19</v>
      </c>
      <c r="K100" s="19" t="s">
        <v>20</v>
      </c>
      <c r="L100" s="19">
        <v>1600</v>
      </c>
      <c r="M100" s="19" t="s">
        <v>313</v>
      </c>
      <c r="N100" s="42">
        <f t="shared" si="10"/>
        <v>42887</v>
      </c>
      <c r="O100" s="19">
        <v>36</v>
      </c>
      <c r="P100" s="28">
        <v>550</v>
      </c>
      <c r="Q100" s="35">
        <v>0</v>
      </c>
      <c r="R100" s="68">
        <f t="shared" si="8"/>
        <v>0</v>
      </c>
      <c r="S100" s="69">
        <f t="shared" si="7"/>
        <v>0</v>
      </c>
    </row>
    <row r="101" spans="1:19" ht="34.5" customHeight="1">
      <c r="A101" s="50" t="s">
        <v>246</v>
      </c>
      <c r="B101" s="51" t="s">
        <v>292</v>
      </c>
      <c r="C101" s="52" t="s">
        <v>304</v>
      </c>
      <c r="D101" s="52" t="s">
        <v>305</v>
      </c>
      <c r="E101" s="52">
        <v>1977</v>
      </c>
      <c r="F101" s="52">
        <v>41871768</v>
      </c>
      <c r="G101" s="52" t="s">
        <v>306</v>
      </c>
      <c r="H101" s="52" t="s">
        <v>32</v>
      </c>
      <c r="I101" s="52" t="s">
        <v>19</v>
      </c>
      <c r="J101" s="52" t="s">
        <v>19</v>
      </c>
      <c r="K101" s="52" t="s">
        <v>20</v>
      </c>
      <c r="L101" s="52">
        <v>250</v>
      </c>
      <c r="M101" s="52" t="s">
        <v>317</v>
      </c>
      <c r="N101" s="54">
        <f t="shared" si="10"/>
        <v>42887</v>
      </c>
      <c r="O101" s="52">
        <v>36</v>
      </c>
      <c r="P101" s="53">
        <v>550</v>
      </c>
      <c r="Q101" s="47">
        <v>0</v>
      </c>
      <c r="R101" s="73">
        <f t="shared" si="8"/>
        <v>0</v>
      </c>
      <c r="S101" s="74">
        <f t="shared" si="7"/>
        <v>0</v>
      </c>
    </row>
    <row r="102" spans="1:19" ht="34.5" customHeight="1">
      <c r="A102" s="11" t="s">
        <v>246</v>
      </c>
      <c r="B102" s="19" t="s">
        <v>295</v>
      </c>
      <c r="C102" s="19" t="s">
        <v>283</v>
      </c>
      <c r="D102" s="19" t="s">
        <v>299</v>
      </c>
      <c r="E102" s="19">
        <v>2010</v>
      </c>
      <c r="F102" s="19" t="s">
        <v>367</v>
      </c>
      <c r="G102" s="19" t="s">
        <v>375</v>
      </c>
      <c r="H102" s="19" t="s">
        <v>32</v>
      </c>
      <c r="I102" s="19" t="s">
        <v>21</v>
      </c>
      <c r="J102" s="19" t="s">
        <v>21</v>
      </c>
      <c r="K102" s="19" t="s">
        <v>20</v>
      </c>
      <c r="L102" s="19">
        <v>1600</v>
      </c>
      <c r="M102" s="55" t="s">
        <v>319</v>
      </c>
      <c r="N102" s="41">
        <f t="shared" si="10"/>
        <v>42887</v>
      </c>
      <c r="O102" s="19">
        <v>36</v>
      </c>
      <c r="P102" s="28">
        <v>550</v>
      </c>
      <c r="Q102" s="47">
        <v>0</v>
      </c>
      <c r="R102" s="73">
        <f t="shared" si="8"/>
        <v>0</v>
      </c>
      <c r="S102" s="74">
        <f>R102*O102</f>
        <v>0</v>
      </c>
    </row>
    <row r="103" spans="1:19" ht="34.5" customHeight="1">
      <c r="A103" s="11" t="s">
        <v>246</v>
      </c>
      <c r="B103" s="19" t="s">
        <v>298</v>
      </c>
      <c r="C103" s="19" t="s">
        <v>283</v>
      </c>
      <c r="D103" s="19" t="s">
        <v>299</v>
      </c>
      <c r="E103" s="19">
        <v>2010</v>
      </c>
      <c r="F103" s="19" t="s">
        <v>368</v>
      </c>
      <c r="G103" s="19" t="s">
        <v>376</v>
      </c>
      <c r="H103" s="19" t="s">
        <v>32</v>
      </c>
      <c r="I103" s="19" t="s">
        <v>21</v>
      </c>
      <c r="J103" s="19" t="s">
        <v>21</v>
      </c>
      <c r="K103" s="19" t="s">
        <v>20</v>
      </c>
      <c r="L103" s="19">
        <v>1600</v>
      </c>
      <c r="M103" s="55" t="s">
        <v>319</v>
      </c>
      <c r="N103" s="41">
        <f t="shared" si="10"/>
        <v>42887</v>
      </c>
      <c r="O103" s="19">
        <v>36</v>
      </c>
      <c r="P103" s="28">
        <v>550</v>
      </c>
      <c r="Q103" s="47">
        <v>0</v>
      </c>
      <c r="R103" s="73">
        <f t="shared" si="8"/>
        <v>0</v>
      </c>
      <c r="S103" s="74">
        <f t="shared" si="7"/>
        <v>0</v>
      </c>
    </row>
    <row r="104" spans="1:19" ht="34.5" customHeight="1">
      <c r="A104" s="11" t="s">
        <v>246</v>
      </c>
      <c r="B104" s="19" t="s">
        <v>302</v>
      </c>
      <c r="C104" s="19" t="s">
        <v>283</v>
      </c>
      <c r="D104" s="19" t="s">
        <v>364</v>
      </c>
      <c r="E104" s="19">
        <v>2010</v>
      </c>
      <c r="F104" s="19" t="s">
        <v>369</v>
      </c>
      <c r="G104" s="19" t="s">
        <v>377</v>
      </c>
      <c r="H104" s="19" t="s">
        <v>32</v>
      </c>
      <c r="I104" s="19" t="s">
        <v>19</v>
      </c>
      <c r="J104" s="19" t="s">
        <v>19</v>
      </c>
      <c r="K104" s="19" t="s">
        <v>20</v>
      </c>
      <c r="L104" s="19">
        <v>1250</v>
      </c>
      <c r="M104" s="48" t="s">
        <v>318</v>
      </c>
      <c r="N104" s="41">
        <f t="shared" si="10"/>
        <v>42887</v>
      </c>
      <c r="O104" s="19">
        <v>36</v>
      </c>
      <c r="P104" s="28">
        <v>550</v>
      </c>
      <c r="Q104" s="47">
        <v>0</v>
      </c>
      <c r="R104" s="73">
        <f t="shared" si="8"/>
        <v>0</v>
      </c>
      <c r="S104" s="74">
        <f t="shared" si="7"/>
        <v>0</v>
      </c>
    </row>
    <row r="105" spans="1:19" ht="34.5" customHeight="1">
      <c r="A105" s="11" t="s">
        <v>246</v>
      </c>
      <c r="B105" s="19" t="s">
        <v>303</v>
      </c>
      <c r="C105" s="19" t="s">
        <v>283</v>
      </c>
      <c r="D105" s="19" t="s">
        <v>365</v>
      </c>
      <c r="E105" s="19">
        <v>2014</v>
      </c>
      <c r="F105" s="19" t="s">
        <v>370</v>
      </c>
      <c r="G105" s="19" t="s">
        <v>378</v>
      </c>
      <c r="H105" s="19" t="s">
        <v>32</v>
      </c>
      <c r="I105" s="19" t="s">
        <v>19</v>
      </c>
      <c r="J105" s="19" t="s">
        <v>19</v>
      </c>
      <c r="K105" s="19" t="s">
        <v>20</v>
      </c>
      <c r="L105" s="19">
        <v>300</v>
      </c>
      <c r="M105" s="48" t="s">
        <v>314</v>
      </c>
      <c r="N105" s="49">
        <v>43466</v>
      </c>
      <c r="O105" s="19">
        <v>17</v>
      </c>
      <c r="P105" s="28">
        <v>550</v>
      </c>
      <c r="Q105" s="47">
        <v>0</v>
      </c>
      <c r="R105" s="73">
        <f t="shared" si="8"/>
        <v>0</v>
      </c>
      <c r="S105" s="74">
        <f t="shared" si="7"/>
        <v>0</v>
      </c>
    </row>
    <row r="106" spans="1:19" ht="34.5" customHeight="1">
      <c r="A106" s="11" t="s">
        <v>246</v>
      </c>
      <c r="B106" s="19" t="s">
        <v>360</v>
      </c>
      <c r="C106" s="19" t="s">
        <v>283</v>
      </c>
      <c r="D106" s="19" t="s">
        <v>365</v>
      </c>
      <c r="E106" s="19">
        <v>2014</v>
      </c>
      <c r="F106" s="19" t="s">
        <v>371</v>
      </c>
      <c r="G106" s="19" t="s">
        <v>379</v>
      </c>
      <c r="H106" s="19" t="s">
        <v>32</v>
      </c>
      <c r="I106" s="19" t="s">
        <v>19</v>
      </c>
      <c r="J106" s="19" t="s">
        <v>19</v>
      </c>
      <c r="K106" s="19" t="s">
        <v>20</v>
      </c>
      <c r="L106" s="19">
        <v>300</v>
      </c>
      <c r="M106" s="48" t="s">
        <v>314</v>
      </c>
      <c r="N106" s="49">
        <v>43466</v>
      </c>
      <c r="O106" s="19">
        <v>17</v>
      </c>
      <c r="P106" s="28">
        <v>550</v>
      </c>
      <c r="Q106" s="47">
        <v>0</v>
      </c>
      <c r="R106" s="73">
        <f t="shared" si="8"/>
        <v>0</v>
      </c>
      <c r="S106" s="74">
        <f t="shared" si="7"/>
        <v>0</v>
      </c>
    </row>
    <row r="107" spans="1:19" ht="34.5" customHeight="1">
      <c r="A107" s="11" t="s">
        <v>246</v>
      </c>
      <c r="B107" s="19" t="s">
        <v>361</v>
      </c>
      <c r="C107" s="19" t="s">
        <v>283</v>
      </c>
      <c r="D107" s="19" t="s">
        <v>366</v>
      </c>
      <c r="E107" s="19">
        <v>2014</v>
      </c>
      <c r="F107" s="19" t="s">
        <v>372</v>
      </c>
      <c r="G107" s="19" t="s">
        <v>380</v>
      </c>
      <c r="H107" s="19" t="s">
        <v>32</v>
      </c>
      <c r="I107" s="19" t="s">
        <v>19</v>
      </c>
      <c r="J107" s="19" t="s">
        <v>19</v>
      </c>
      <c r="K107" s="19" t="s">
        <v>20</v>
      </c>
      <c r="L107" s="19">
        <v>630</v>
      </c>
      <c r="M107" s="48" t="s">
        <v>312</v>
      </c>
      <c r="N107" s="49">
        <v>43617</v>
      </c>
      <c r="O107" s="19">
        <v>12</v>
      </c>
      <c r="P107" s="28">
        <v>550</v>
      </c>
      <c r="Q107" s="47">
        <v>0</v>
      </c>
      <c r="R107" s="73">
        <f t="shared" si="8"/>
        <v>0</v>
      </c>
      <c r="S107" s="74">
        <f t="shared" si="7"/>
        <v>0</v>
      </c>
    </row>
    <row r="108" spans="1:19" ht="34.5" customHeight="1">
      <c r="A108" s="11" t="s">
        <v>246</v>
      </c>
      <c r="B108" s="19" t="s">
        <v>362</v>
      </c>
      <c r="C108" s="19" t="s">
        <v>283</v>
      </c>
      <c r="D108" s="19" t="s">
        <v>98</v>
      </c>
      <c r="E108" s="19">
        <v>2015</v>
      </c>
      <c r="F108" s="19" t="s">
        <v>373</v>
      </c>
      <c r="G108" s="19" t="s">
        <v>381</v>
      </c>
      <c r="H108" s="19" t="s">
        <v>98</v>
      </c>
      <c r="I108" s="19" t="s">
        <v>19</v>
      </c>
      <c r="J108" s="19" t="s">
        <v>19</v>
      </c>
      <c r="K108" s="19" t="s">
        <v>20</v>
      </c>
      <c r="L108" s="19">
        <v>100</v>
      </c>
      <c r="M108" s="48" t="s">
        <v>312</v>
      </c>
      <c r="N108" s="49">
        <v>43922</v>
      </c>
      <c r="O108" s="19">
        <v>2</v>
      </c>
      <c r="P108" s="28">
        <v>110</v>
      </c>
      <c r="Q108" s="47">
        <v>0</v>
      </c>
      <c r="R108" s="73">
        <f t="shared" si="8"/>
        <v>0</v>
      </c>
      <c r="S108" s="74">
        <f t="shared" si="7"/>
        <v>0</v>
      </c>
    </row>
    <row r="109" spans="1:19" ht="34.5" customHeight="1" thickBot="1">
      <c r="A109" s="63" t="s">
        <v>246</v>
      </c>
      <c r="B109" s="20" t="s">
        <v>363</v>
      </c>
      <c r="C109" s="20" t="s">
        <v>283</v>
      </c>
      <c r="D109" s="20" t="s">
        <v>98</v>
      </c>
      <c r="E109" s="20">
        <v>2016</v>
      </c>
      <c r="F109" s="20" t="s">
        <v>374</v>
      </c>
      <c r="G109" s="20" t="s">
        <v>382</v>
      </c>
      <c r="H109" s="20" t="s">
        <v>98</v>
      </c>
      <c r="I109" s="20" t="s">
        <v>19</v>
      </c>
      <c r="J109" s="20" t="s">
        <v>19</v>
      </c>
      <c r="K109" s="20" t="s">
        <v>20</v>
      </c>
      <c r="L109" s="20">
        <v>100</v>
      </c>
      <c r="M109" s="56" t="s">
        <v>313</v>
      </c>
      <c r="N109" s="57">
        <v>43922</v>
      </c>
      <c r="O109" s="20">
        <v>2</v>
      </c>
      <c r="P109" s="33">
        <v>110</v>
      </c>
      <c r="Q109" s="37">
        <v>0</v>
      </c>
      <c r="R109" s="70">
        <f t="shared" si="8"/>
        <v>0</v>
      </c>
      <c r="S109" s="71">
        <f t="shared" si="7"/>
        <v>0</v>
      </c>
    </row>
    <row r="110" spans="1:19" ht="34.5" customHeight="1">
      <c r="A110" s="24" t="s">
        <v>346</v>
      </c>
      <c r="B110" s="23" t="s">
        <v>13</v>
      </c>
      <c r="C110" s="23" t="s">
        <v>347</v>
      </c>
      <c r="D110" s="23" t="s">
        <v>348</v>
      </c>
      <c r="E110" s="23">
        <v>2004</v>
      </c>
      <c r="F110" s="23">
        <v>707104</v>
      </c>
      <c r="G110" s="23" t="s">
        <v>349</v>
      </c>
      <c r="H110" s="23" t="s">
        <v>126</v>
      </c>
      <c r="I110" s="23" t="s">
        <v>350</v>
      </c>
      <c r="J110" s="23" t="s">
        <v>19</v>
      </c>
      <c r="K110" s="23" t="s">
        <v>20</v>
      </c>
      <c r="L110" s="23">
        <v>1200</v>
      </c>
      <c r="M110" s="58" t="s">
        <v>314</v>
      </c>
      <c r="N110" s="38">
        <v>42917</v>
      </c>
      <c r="O110" s="23">
        <v>35</v>
      </c>
      <c r="P110" s="59">
        <v>1550</v>
      </c>
      <c r="Q110" s="47">
        <v>0</v>
      </c>
      <c r="R110" s="72">
        <f t="shared" si="8"/>
        <v>0</v>
      </c>
      <c r="S110" s="74">
        <f t="shared" si="7"/>
        <v>0</v>
      </c>
    </row>
    <row r="111" spans="1:19" ht="34.5" customHeight="1">
      <c r="A111" s="12" t="s">
        <v>346</v>
      </c>
      <c r="B111" s="9" t="s">
        <v>225</v>
      </c>
      <c r="C111" s="9" t="s">
        <v>347</v>
      </c>
      <c r="D111" s="9" t="s">
        <v>348</v>
      </c>
      <c r="E111" s="9">
        <v>2005</v>
      </c>
      <c r="F111" s="9">
        <v>707204</v>
      </c>
      <c r="G111" s="9" t="s">
        <v>354</v>
      </c>
      <c r="H111" s="9" t="s">
        <v>126</v>
      </c>
      <c r="I111" s="9" t="s">
        <v>19</v>
      </c>
      <c r="J111" s="9" t="s">
        <v>19</v>
      </c>
      <c r="K111" s="9" t="s">
        <v>20</v>
      </c>
      <c r="L111" s="9">
        <v>1201</v>
      </c>
      <c r="M111" s="60" t="s">
        <v>357</v>
      </c>
      <c r="N111" s="39">
        <v>42917</v>
      </c>
      <c r="O111" s="9">
        <v>35</v>
      </c>
      <c r="P111" s="31">
        <v>1710</v>
      </c>
      <c r="Q111" s="35">
        <v>0</v>
      </c>
      <c r="R111" s="68">
        <f t="shared" si="8"/>
        <v>0</v>
      </c>
      <c r="S111" s="74">
        <f t="shared" si="7"/>
        <v>0</v>
      </c>
    </row>
    <row r="112" spans="1:19" ht="34.5" customHeight="1">
      <c r="A112" s="12" t="s">
        <v>346</v>
      </c>
      <c r="B112" s="9" t="s">
        <v>230</v>
      </c>
      <c r="C112" s="9" t="s">
        <v>347</v>
      </c>
      <c r="D112" s="9" t="s">
        <v>351</v>
      </c>
      <c r="E112" s="9">
        <v>2000</v>
      </c>
      <c r="F112" s="60" t="s">
        <v>353</v>
      </c>
      <c r="G112" s="9" t="s">
        <v>355</v>
      </c>
      <c r="H112" s="9" t="s">
        <v>18</v>
      </c>
      <c r="I112" s="9" t="s">
        <v>19</v>
      </c>
      <c r="J112" s="9" t="s">
        <v>19</v>
      </c>
      <c r="K112" s="9" t="s">
        <v>129</v>
      </c>
      <c r="L112" s="9">
        <v>225</v>
      </c>
      <c r="M112" s="60" t="s">
        <v>313</v>
      </c>
      <c r="N112" s="39">
        <v>42917</v>
      </c>
      <c r="O112" s="9">
        <v>35</v>
      </c>
      <c r="P112" s="31">
        <v>470</v>
      </c>
      <c r="Q112" s="35">
        <v>0</v>
      </c>
      <c r="R112" s="68">
        <f t="shared" si="8"/>
        <v>0</v>
      </c>
      <c r="S112" s="74">
        <f t="shared" si="7"/>
        <v>0</v>
      </c>
    </row>
    <row r="113" spans="1:19" ht="34.5" customHeight="1">
      <c r="A113" s="12" t="s">
        <v>346</v>
      </c>
      <c r="B113" s="9" t="s">
        <v>252</v>
      </c>
      <c r="C113" s="9" t="s">
        <v>220</v>
      </c>
      <c r="D113" s="9" t="s">
        <v>352</v>
      </c>
      <c r="E113" s="9">
        <v>2013</v>
      </c>
      <c r="F113" s="61">
        <v>40345837</v>
      </c>
      <c r="G113" s="9" t="s">
        <v>356</v>
      </c>
      <c r="H113" s="9" t="s">
        <v>32</v>
      </c>
      <c r="I113" s="9" t="s">
        <v>19</v>
      </c>
      <c r="J113" s="9" t="s">
        <v>21</v>
      </c>
      <c r="K113" s="9" t="s">
        <v>20</v>
      </c>
      <c r="L113" s="9">
        <v>630</v>
      </c>
      <c r="M113" s="60" t="s">
        <v>358</v>
      </c>
      <c r="N113" s="62">
        <v>43435</v>
      </c>
      <c r="O113" s="9">
        <v>18</v>
      </c>
      <c r="P113" s="31">
        <v>1640</v>
      </c>
      <c r="Q113" s="35">
        <v>0</v>
      </c>
      <c r="R113" s="68">
        <f t="shared" si="8"/>
        <v>0</v>
      </c>
      <c r="S113" s="69">
        <f t="shared" si="7"/>
        <v>0</v>
      </c>
    </row>
    <row r="114" spans="1:19" ht="37.5" customHeight="1" thickBot="1">
      <c r="A114" s="98" t="s">
        <v>310</v>
      </c>
      <c r="B114" s="99"/>
      <c r="C114" s="99"/>
      <c r="D114" s="99"/>
      <c r="E114" s="99"/>
      <c r="F114" s="99"/>
      <c r="G114" s="99"/>
      <c r="H114" s="99"/>
      <c r="I114" s="99"/>
      <c r="J114" s="99"/>
      <c r="K114" s="99"/>
      <c r="L114" s="99"/>
      <c r="M114" s="99"/>
      <c r="N114" s="99"/>
      <c r="O114" s="99"/>
      <c r="P114" s="99"/>
      <c r="Q114" s="100"/>
      <c r="R114" s="91">
        <f>SUM(S9:S113)</f>
        <v>0</v>
      </c>
      <c r="S114" s="92"/>
    </row>
    <row r="115" spans="1:19" ht="21">
      <c r="A115" s="93"/>
      <c r="B115" s="93"/>
      <c r="C115" s="93"/>
      <c r="D115" s="93"/>
      <c r="E115" s="93"/>
      <c r="F115" s="93"/>
      <c r="G115" s="93"/>
      <c r="H115" s="93"/>
      <c r="I115" s="93"/>
      <c r="J115" s="93"/>
      <c r="K115" s="93"/>
      <c r="L115" s="93"/>
      <c r="M115" s="93"/>
      <c r="N115" s="93"/>
      <c r="O115" s="93"/>
      <c r="P115" s="93"/>
      <c r="Q115" s="93"/>
      <c r="R115" s="93"/>
      <c r="S115" s="93"/>
    </row>
    <row r="116" spans="1:19" ht="21">
      <c r="A116" s="96" t="s">
        <v>335</v>
      </c>
      <c r="B116" s="97"/>
      <c r="C116" s="97"/>
      <c r="D116" s="97"/>
      <c r="E116" s="97"/>
      <c r="F116" s="97"/>
      <c r="G116" s="97"/>
      <c r="H116" s="97"/>
      <c r="I116" s="97"/>
      <c r="J116" s="97"/>
      <c r="K116" s="97"/>
      <c r="L116" s="97"/>
      <c r="M116" s="97"/>
      <c r="N116" s="97"/>
      <c r="O116" s="97"/>
      <c r="P116" s="97"/>
      <c r="Q116" s="97"/>
      <c r="R116" s="97"/>
      <c r="S116" s="97"/>
    </row>
    <row r="117" spans="1:19" ht="21">
      <c r="A117" s="95"/>
      <c r="B117" s="95"/>
      <c r="C117" s="95"/>
      <c r="D117" s="95"/>
      <c r="E117" s="95"/>
      <c r="F117" s="95"/>
      <c r="G117" s="95"/>
      <c r="H117" s="95"/>
      <c r="I117" s="95"/>
      <c r="J117" s="95"/>
      <c r="K117" s="95"/>
      <c r="L117" s="95"/>
      <c r="M117" s="95"/>
      <c r="N117" s="95"/>
      <c r="O117" s="95"/>
      <c r="P117" s="95"/>
      <c r="Q117" s="95"/>
      <c r="R117" s="95"/>
      <c r="S117" s="95"/>
    </row>
    <row r="118" spans="1:19" ht="21">
      <c r="A118" s="95" t="s">
        <v>342</v>
      </c>
      <c r="B118" s="95"/>
      <c r="C118" s="95"/>
      <c r="D118" s="95"/>
      <c r="E118" s="95"/>
      <c r="F118" s="95"/>
      <c r="G118" s="95"/>
      <c r="H118" s="95"/>
      <c r="I118" s="95"/>
      <c r="J118" s="95"/>
      <c r="K118" s="95"/>
      <c r="L118" s="95"/>
      <c r="M118" s="95"/>
      <c r="N118" s="95"/>
      <c r="O118" s="95"/>
      <c r="P118" s="95"/>
      <c r="Q118" s="95"/>
      <c r="R118" s="95"/>
      <c r="S118" s="95"/>
    </row>
    <row r="119" spans="1:19" ht="21.75" thickBot="1">
      <c r="A119" s="94"/>
      <c r="B119" s="94"/>
      <c r="C119" s="94"/>
      <c r="D119" s="94"/>
      <c r="E119" s="94"/>
      <c r="F119" s="94"/>
      <c r="G119" s="94"/>
      <c r="H119" s="94"/>
      <c r="I119" s="94"/>
      <c r="J119" s="94"/>
      <c r="K119" s="94"/>
      <c r="L119" s="94"/>
      <c r="M119" s="94"/>
      <c r="N119" s="94"/>
      <c r="O119" s="94"/>
      <c r="P119" s="94"/>
      <c r="Q119" s="94"/>
      <c r="R119" s="94"/>
      <c r="S119" s="94"/>
    </row>
    <row r="120" spans="1:19" ht="105.75" customHeight="1">
      <c r="A120" s="118" t="s">
        <v>359</v>
      </c>
      <c r="B120" s="119"/>
      <c r="C120" s="119"/>
      <c r="D120" s="119"/>
      <c r="E120" s="120"/>
      <c r="F120" s="107" t="s">
        <v>337</v>
      </c>
      <c r="G120" s="108"/>
      <c r="H120" s="108"/>
      <c r="I120" s="111" t="s">
        <v>338</v>
      </c>
      <c r="J120" s="112"/>
      <c r="K120" s="112"/>
      <c r="L120" s="113"/>
      <c r="M120" s="101" t="s">
        <v>343</v>
      </c>
      <c r="N120" s="102"/>
      <c r="O120" s="102"/>
      <c r="P120" s="86"/>
      <c r="Q120" s="101" t="s">
        <v>344</v>
      </c>
      <c r="R120" s="102"/>
      <c r="S120" s="103"/>
    </row>
    <row r="121" spans="1:19" ht="37.5" customHeight="1" thickBot="1">
      <c r="A121" s="121">
        <v>0</v>
      </c>
      <c r="B121" s="122"/>
      <c r="C121" s="122"/>
      <c r="D121" s="122"/>
      <c r="E121" s="123"/>
      <c r="F121" s="109">
        <f>ROUND(A121,2)</f>
        <v>0</v>
      </c>
      <c r="G121" s="110"/>
      <c r="H121" s="110"/>
      <c r="I121" s="114">
        <v>3102</v>
      </c>
      <c r="J121" s="114"/>
      <c r="K121" s="114"/>
      <c r="L121" s="114"/>
      <c r="M121" s="115">
        <v>30</v>
      </c>
      <c r="N121" s="116"/>
      <c r="O121" s="116"/>
      <c r="P121" s="117"/>
      <c r="Q121" s="104">
        <f>(F121*I121)+((F121*1.3)*M121)</f>
        <v>0</v>
      </c>
      <c r="R121" s="105"/>
      <c r="S121" s="106"/>
    </row>
    <row r="122" spans="1:19" ht="21">
      <c r="A122" s="95"/>
      <c r="B122" s="95"/>
      <c r="C122" s="95"/>
      <c r="D122" s="95"/>
      <c r="E122" s="95"/>
      <c r="F122" s="95"/>
      <c r="G122" s="95"/>
      <c r="H122" s="95"/>
      <c r="I122" s="95"/>
      <c r="J122" s="95"/>
      <c r="K122" s="95"/>
      <c r="L122" s="95"/>
      <c r="M122" s="95"/>
      <c r="N122" s="95"/>
      <c r="O122" s="95"/>
      <c r="P122" s="95"/>
      <c r="Q122" s="95"/>
      <c r="R122" s="95"/>
      <c r="S122" s="95"/>
    </row>
    <row r="123" spans="1:19" ht="21">
      <c r="A123" s="96" t="s">
        <v>339</v>
      </c>
      <c r="B123" s="134"/>
      <c r="C123" s="134"/>
      <c r="D123" s="134"/>
      <c r="E123" s="134"/>
      <c r="F123" s="134"/>
      <c r="G123" s="134"/>
      <c r="H123" s="134"/>
      <c r="I123" s="134"/>
      <c r="J123" s="134"/>
      <c r="K123" s="134"/>
      <c r="L123" s="134"/>
      <c r="M123" s="134"/>
      <c r="N123" s="134"/>
      <c r="O123" s="134"/>
      <c r="P123" s="134"/>
      <c r="Q123" s="134"/>
      <c r="R123" s="134"/>
      <c r="S123" s="134"/>
    </row>
    <row r="124" spans="1:19" ht="31.5" customHeight="1">
      <c r="A124" s="132" t="s">
        <v>340</v>
      </c>
      <c r="B124" s="133"/>
      <c r="C124" s="133"/>
      <c r="D124" s="133"/>
      <c r="E124" s="133"/>
      <c r="F124" s="133"/>
      <c r="G124" s="133"/>
      <c r="H124" s="133"/>
      <c r="I124" s="133"/>
      <c r="J124" s="133"/>
      <c r="K124" s="133"/>
      <c r="L124" s="133"/>
      <c r="M124" s="133"/>
      <c r="N124" s="133"/>
      <c r="O124" s="133"/>
      <c r="P124" s="133"/>
      <c r="Q124" s="133"/>
      <c r="R124" s="133"/>
      <c r="S124" s="133"/>
    </row>
    <row r="125" spans="1:19" ht="15.75" customHeight="1">
      <c r="A125" s="131" t="s">
        <v>341</v>
      </c>
      <c r="B125" s="131"/>
      <c r="C125" s="131"/>
      <c r="D125" s="131"/>
      <c r="E125" s="131"/>
      <c r="F125" s="131"/>
      <c r="G125" s="131"/>
      <c r="H125" s="131"/>
      <c r="I125" s="131"/>
      <c r="J125" s="131"/>
      <c r="K125" s="131"/>
      <c r="L125" s="131"/>
      <c r="M125" s="131"/>
      <c r="N125" s="131"/>
      <c r="O125" s="131"/>
      <c r="P125" s="131"/>
      <c r="Q125" s="131"/>
      <c r="R125" s="131"/>
      <c r="S125" s="131"/>
    </row>
    <row r="126" spans="1:19" ht="21">
      <c r="A126" s="95"/>
      <c r="B126" s="95"/>
      <c r="C126" s="95"/>
      <c r="D126" s="95"/>
      <c r="E126" s="95"/>
      <c r="F126" s="95"/>
      <c r="G126" s="95"/>
      <c r="H126" s="95"/>
      <c r="I126" s="95"/>
      <c r="J126" s="95"/>
      <c r="K126" s="95"/>
      <c r="L126" s="95"/>
      <c r="M126" s="95"/>
      <c r="N126" s="95"/>
      <c r="O126" s="95"/>
      <c r="P126" s="95"/>
      <c r="Q126" s="95"/>
      <c r="R126" s="95"/>
      <c r="S126" s="95"/>
    </row>
    <row r="127" spans="1:19" ht="21">
      <c r="A127" s="95" t="s">
        <v>330</v>
      </c>
      <c r="B127" s="95"/>
      <c r="C127" s="95"/>
      <c r="D127" s="95"/>
      <c r="E127" s="95"/>
      <c r="F127" s="95"/>
      <c r="G127" s="95"/>
      <c r="H127" s="95"/>
      <c r="I127" s="95"/>
      <c r="J127" s="95"/>
      <c r="K127" s="95"/>
      <c r="L127" s="95"/>
      <c r="M127" s="95"/>
      <c r="N127" s="95"/>
      <c r="O127" s="95"/>
      <c r="P127" s="95"/>
      <c r="Q127" s="95"/>
      <c r="R127" s="95"/>
      <c r="S127" s="95"/>
    </row>
    <row r="128" spans="1:19" ht="21.75" thickBot="1">
      <c r="A128" s="95"/>
      <c r="B128" s="95"/>
      <c r="C128" s="95"/>
      <c r="D128" s="95"/>
      <c r="E128" s="95"/>
      <c r="F128" s="95"/>
      <c r="G128" s="95"/>
      <c r="H128" s="95"/>
      <c r="I128" s="95"/>
      <c r="J128" s="95"/>
      <c r="K128" s="95"/>
      <c r="L128" s="95"/>
      <c r="M128" s="95"/>
      <c r="N128" s="95"/>
      <c r="O128" s="95"/>
      <c r="P128" s="95"/>
      <c r="Q128" s="95"/>
      <c r="R128" s="95"/>
      <c r="S128" s="95"/>
    </row>
    <row r="129" spans="1:19" ht="45" customHeight="1" thickBot="1">
      <c r="A129" s="128" t="s">
        <v>332</v>
      </c>
      <c r="B129" s="129"/>
      <c r="C129" s="129"/>
      <c r="D129" s="129"/>
      <c r="E129" s="129"/>
      <c r="F129" s="129"/>
      <c r="G129" s="129"/>
      <c r="H129" s="129"/>
      <c r="I129" s="129"/>
      <c r="J129" s="129"/>
      <c r="K129" s="129"/>
      <c r="L129" s="129"/>
      <c r="M129" s="129"/>
      <c r="N129" s="129"/>
      <c r="O129" s="129"/>
      <c r="P129" s="129"/>
      <c r="Q129" s="129"/>
      <c r="R129" s="129"/>
      <c r="S129" s="130"/>
    </row>
    <row r="130" spans="1:19" ht="45" customHeight="1" thickBot="1">
      <c r="A130" s="125">
        <f>R114+Q121</f>
        <v>0</v>
      </c>
      <c r="B130" s="126"/>
      <c r="C130" s="126"/>
      <c r="D130" s="126"/>
      <c r="E130" s="126"/>
      <c r="F130" s="126"/>
      <c r="G130" s="126"/>
      <c r="H130" s="126"/>
      <c r="I130" s="126"/>
      <c r="J130" s="126"/>
      <c r="K130" s="126"/>
      <c r="L130" s="126"/>
      <c r="M130" s="126"/>
      <c r="N130" s="126"/>
      <c r="O130" s="126"/>
      <c r="P130" s="126"/>
      <c r="Q130" s="126"/>
      <c r="R130" s="126"/>
      <c r="S130" s="127"/>
    </row>
    <row r="131" spans="1:19" ht="20.25" customHeight="1">
      <c r="A131" s="95"/>
      <c r="B131" s="95"/>
      <c r="C131" s="95"/>
      <c r="D131" s="95"/>
      <c r="E131" s="95"/>
      <c r="F131" s="95"/>
      <c r="G131" s="95"/>
      <c r="H131" s="95"/>
      <c r="I131" s="95"/>
      <c r="J131" s="95"/>
      <c r="K131" s="95"/>
      <c r="L131" s="95"/>
      <c r="M131" s="95"/>
      <c r="N131" s="95"/>
      <c r="O131" s="95"/>
      <c r="P131" s="95"/>
      <c r="Q131" s="95"/>
      <c r="R131" s="95"/>
      <c r="S131" s="95"/>
    </row>
    <row r="132" spans="1:19" ht="38.25" customHeight="1">
      <c r="A132" s="124" t="s">
        <v>345</v>
      </c>
      <c r="B132" s="124"/>
      <c r="C132" s="124"/>
      <c r="D132" s="124"/>
      <c r="E132" s="124"/>
      <c r="F132" s="124"/>
      <c r="G132" s="124"/>
      <c r="H132" s="124"/>
      <c r="I132" s="124"/>
      <c r="J132" s="124"/>
      <c r="K132" s="124"/>
      <c r="L132" s="124"/>
      <c r="M132" s="124"/>
      <c r="N132" s="124"/>
      <c r="O132" s="124"/>
      <c r="P132" s="124"/>
      <c r="Q132" s="124"/>
      <c r="R132" s="124"/>
      <c r="S132" s="124"/>
    </row>
    <row r="133" spans="1:19" ht="12.75">
      <c r="A133" s="1"/>
      <c r="B133" s="1"/>
      <c r="C133" s="1"/>
      <c r="D133" s="1"/>
      <c r="E133" s="1"/>
      <c r="F133" s="1"/>
      <c r="G133" s="1"/>
      <c r="H133" s="1"/>
      <c r="I133" s="1"/>
      <c r="J133" s="1"/>
      <c r="K133" s="1"/>
      <c r="L133" s="1"/>
      <c r="M133" s="1"/>
      <c r="N133" s="1"/>
      <c r="O133" s="1"/>
      <c r="P133" s="1"/>
      <c r="Q133" s="1"/>
      <c r="R133" s="1"/>
      <c r="S133" s="1"/>
    </row>
    <row r="134" ht="15.75" customHeight="1"/>
  </sheetData>
  <sheetProtection algorithmName="SHA-512" hashValue="lwFKu4nEx/9f0LGsoZeCdYJNXV5EUFVzaAYTss1JaaYHdMOL3PhnkJZlgimGD8BPkD0uBeMy1uDaCCLun29r4w==" saltValue="CM7qGLWnVkx8LiwEr6g+ag==" spinCount="100000" sheet="1" objects="1" scenarios="1" selectLockedCells="1"/>
  <mergeCells count="51">
    <mergeCell ref="A120:E120"/>
    <mergeCell ref="A121:E121"/>
    <mergeCell ref="A132:S132"/>
    <mergeCell ref="A130:S130"/>
    <mergeCell ref="A129:S129"/>
    <mergeCell ref="A125:S125"/>
    <mergeCell ref="A128:S128"/>
    <mergeCell ref="A122:S122"/>
    <mergeCell ref="A124:S124"/>
    <mergeCell ref="A131:S131"/>
    <mergeCell ref="A126:S126"/>
    <mergeCell ref="A127:S127"/>
    <mergeCell ref="A123:S123"/>
    <mergeCell ref="Q120:S120"/>
    <mergeCell ref="Q121:S121"/>
    <mergeCell ref="F120:H120"/>
    <mergeCell ref="F121:H121"/>
    <mergeCell ref="I120:L120"/>
    <mergeCell ref="I121:L121"/>
    <mergeCell ref="M120:P120"/>
    <mergeCell ref="M121:P121"/>
    <mergeCell ref="P7:P8"/>
    <mergeCell ref="R114:S114"/>
    <mergeCell ref="A115:S115"/>
    <mergeCell ref="A119:S119"/>
    <mergeCell ref="A117:S117"/>
    <mergeCell ref="A118:S118"/>
    <mergeCell ref="A116:S116"/>
    <mergeCell ref="A114:Q114"/>
    <mergeCell ref="E7:E8"/>
    <mergeCell ref="F7:F8"/>
    <mergeCell ref="G7:G8"/>
    <mergeCell ref="H7:H8"/>
    <mergeCell ref="K7:K8"/>
    <mergeCell ref="L7:L8"/>
    <mergeCell ref="A1:S1"/>
    <mergeCell ref="A2:S2"/>
    <mergeCell ref="A3:S3"/>
    <mergeCell ref="A7:A8"/>
    <mergeCell ref="O7:O8"/>
    <mergeCell ref="Q7:Q8"/>
    <mergeCell ref="S7:S8"/>
    <mergeCell ref="B7:B8"/>
    <mergeCell ref="C7:C8"/>
    <mergeCell ref="D7:D8"/>
    <mergeCell ref="N7:N8"/>
    <mergeCell ref="R7:R8"/>
    <mergeCell ref="A6:S6"/>
    <mergeCell ref="A4:S4"/>
    <mergeCell ref="A5:S5"/>
    <mergeCell ref="M7:M8"/>
  </mergeCells>
  <conditionalFormatting sqref="R9:R113">
    <cfRule type="cellIs" priority="89" dxfId="76" operator="greaterThan">
      <formula>0</formula>
    </cfRule>
    <cfRule type="cellIs" priority="90" dxfId="0" operator="lessThanOrEqual">
      <formula>0</formula>
    </cfRule>
  </conditionalFormatting>
  <conditionalFormatting sqref="F121:H121">
    <cfRule type="cellIs" priority="86" dxfId="77" operator="greaterThan">
      <formula>310</formula>
    </cfRule>
    <cfRule type="cellIs" priority="87" dxfId="76" operator="greaterThan">
      <formula>0</formula>
    </cfRule>
    <cfRule type="cellIs" priority="88" dxfId="0" operator="lessThanOrEqual">
      <formula>0</formula>
    </cfRule>
  </conditionalFormatting>
  <conditionalFormatting sqref="A121:E121">
    <cfRule type="cellIs" priority="85" dxfId="0" operator="greaterThan">
      <formula>350</formula>
    </cfRule>
  </conditionalFormatting>
  <conditionalFormatting sqref="R9:R15">
    <cfRule type="cellIs" priority="79" dxfId="0" operator="greaterThan">
      <formula>330</formula>
    </cfRule>
  </conditionalFormatting>
  <conditionalFormatting sqref="R16:R25">
    <cfRule type="cellIs" priority="78" dxfId="0" operator="greaterThan">
      <formula>385</formula>
    </cfRule>
  </conditionalFormatting>
  <conditionalFormatting sqref="R26:R29">
    <cfRule type="cellIs" priority="77" dxfId="0" operator="greaterThan">
      <formula>330</formula>
    </cfRule>
  </conditionalFormatting>
  <conditionalFormatting sqref="R30">
    <cfRule type="cellIs" priority="76" dxfId="0" operator="greaterThan">
      <formula>440</formula>
    </cfRule>
  </conditionalFormatting>
  <conditionalFormatting sqref="R31">
    <cfRule type="cellIs" priority="75" dxfId="0" operator="greaterThan">
      <formula>330</formula>
    </cfRule>
  </conditionalFormatting>
  <conditionalFormatting sqref="R34:R40">
    <cfRule type="cellIs" priority="74" dxfId="0" operator="greaterThan">
      <formula>330</formula>
    </cfRule>
  </conditionalFormatting>
  <conditionalFormatting sqref="R43">
    <cfRule type="cellIs" priority="73" dxfId="0" operator="greaterThan">
      <formula>330</formula>
    </cfRule>
  </conditionalFormatting>
  <conditionalFormatting sqref="R80">
    <cfRule type="cellIs" priority="72" dxfId="0" operator="greaterThan">
      <formula>330</formula>
    </cfRule>
  </conditionalFormatting>
  <conditionalFormatting sqref="R81">
    <cfRule type="cellIs" priority="71" dxfId="0" operator="greaterThan">
      <formula>330</formula>
    </cfRule>
  </conditionalFormatting>
  <conditionalFormatting sqref="R90">
    <cfRule type="cellIs" priority="69" dxfId="0" operator="greaterThan">
      <formula>330</formula>
    </cfRule>
  </conditionalFormatting>
  <conditionalFormatting sqref="R92">
    <cfRule type="cellIs" priority="68" dxfId="0" operator="greaterThan">
      <formula>330</formula>
    </cfRule>
  </conditionalFormatting>
  <conditionalFormatting sqref="R32">
    <cfRule type="cellIs" priority="66" dxfId="0" operator="greaterThan">
      <formula>440</formula>
    </cfRule>
  </conditionalFormatting>
  <conditionalFormatting sqref="R58">
    <cfRule type="cellIs" priority="65" dxfId="0" operator="greaterThan">
      <formula>440</formula>
    </cfRule>
  </conditionalFormatting>
  <conditionalFormatting sqref="R56">
    <cfRule type="cellIs" priority="64" dxfId="0" operator="greaterThan">
      <formula>440</formula>
    </cfRule>
  </conditionalFormatting>
  <conditionalFormatting sqref="R66">
    <cfRule type="cellIs" priority="63" dxfId="0" operator="greaterThan">
      <formula>440</formula>
    </cfRule>
  </conditionalFormatting>
  <conditionalFormatting sqref="R33">
    <cfRule type="cellIs" priority="62" dxfId="0" operator="greaterThan">
      <formula>110</formula>
    </cfRule>
  </conditionalFormatting>
  <conditionalFormatting sqref="R41">
    <cfRule type="cellIs" priority="61" dxfId="0" operator="greaterThan">
      <formula>110</formula>
    </cfRule>
  </conditionalFormatting>
  <conditionalFormatting sqref="R50">
    <cfRule type="cellIs" priority="60" dxfId="0" operator="greaterThan">
      <formula>110</formula>
    </cfRule>
  </conditionalFormatting>
  <conditionalFormatting sqref="R60">
    <cfRule type="cellIs" priority="59" dxfId="0" operator="greaterThan">
      <formula>110</formula>
    </cfRule>
  </conditionalFormatting>
  <conditionalFormatting sqref="R61">
    <cfRule type="cellIs" priority="58" dxfId="0" operator="greaterThan">
      <formula>110</formula>
    </cfRule>
  </conditionalFormatting>
  <conditionalFormatting sqref="R62">
    <cfRule type="cellIs" priority="57" dxfId="0" operator="greaterThan">
      <formula>110</formula>
    </cfRule>
  </conditionalFormatting>
  <conditionalFormatting sqref="R65">
    <cfRule type="cellIs" priority="56" dxfId="0" operator="greaterThan">
      <formula>110</formula>
    </cfRule>
  </conditionalFormatting>
  <conditionalFormatting sqref="R67">
    <cfRule type="cellIs" priority="55" dxfId="0" operator="greaterThan">
      <formula>110</formula>
    </cfRule>
  </conditionalFormatting>
  <conditionalFormatting sqref="R68">
    <cfRule type="cellIs" priority="54" dxfId="0" operator="greaterThan">
      <formula>110</formula>
    </cfRule>
  </conditionalFormatting>
  <conditionalFormatting sqref="R70">
    <cfRule type="cellIs" priority="53" dxfId="0" operator="greaterThan">
      <formula>110</formula>
    </cfRule>
  </conditionalFormatting>
  <conditionalFormatting sqref="R42">
    <cfRule type="cellIs" priority="50" dxfId="0" operator="greaterThan">
      <formula>220</formula>
    </cfRule>
  </conditionalFormatting>
  <conditionalFormatting sqref="R44">
    <cfRule type="cellIs" priority="49" dxfId="0" operator="greaterThan">
      <formula>550</formula>
    </cfRule>
  </conditionalFormatting>
  <conditionalFormatting sqref="R45">
    <cfRule type="cellIs" priority="48" dxfId="0" operator="greaterThan">
      <formula>550</formula>
    </cfRule>
  </conditionalFormatting>
  <conditionalFormatting sqref="R46">
    <cfRule type="cellIs" priority="47" dxfId="0" operator="greaterThan">
      <formula>550</formula>
    </cfRule>
  </conditionalFormatting>
  <conditionalFormatting sqref="R47">
    <cfRule type="cellIs" priority="46" dxfId="0" operator="greaterThan">
      <formula>550</formula>
    </cfRule>
  </conditionalFormatting>
  <conditionalFormatting sqref="R53">
    <cfRule type="cellIs" priority="45" dxfId="0" operator="greaterThan">
      <formula>550</formula>
    </cfRule>
  </conditionalFormatting>
  <conditionalFormatting sqref="R54">
    <cfRule type="cellIs" priority="44" dxfId="0" operator="greaterThan">
      <formula>550</formula>
    </cfRule>
  </conditionalFormatting>
  <conditionalFormatting sqref="R55">
    <cfRule type="cellIs" priority="43" dxfId="0" operator="greaterThan">
      <formula>550</formula>
    </cfRule>
  </conditionalFormatting>
  <conditionalFormatting sqref="R57">
    <cfRule type="cellIs" priority="42" dxfId="0" operator="greaterThan">
      <formula>550</formula>
    </cfRule>
  </conditionalFormatting>
  <conditionalFormatting sqref="R63">
    <cfRule type="cellIs" priority="41" dxfId="0" operator="greaterThan">
      <formula>550</formula>
    </cfRule>
  </conditionalFormatting>
  <conditionalFormatting sqref="R64">
    <cfRule type="cellIs" priority="40" dxfId="0" operator="greaterThan">
      <formula>550</formula>
    </cfRule>
  </conditionalFormatting>
  <conditionalFormatting sqref="R76">
    <cfRule type="cellIs" priority="39" dxfId="0" operator="greaterThan">
      <formula>550</formula>
    </cfRule>
  </conditionalFormatting>
  <conditionalFormatting sqref="R82">
    <cfRule type="cellIs" priority="38" dxfId="0" operator="greaterThan">
      <formula>550</formula>
    </cfRule>
  </conditionalFormatting>
  <conditionalFormatting sqref="R83">
    <cfRule type="cellIs" priority="37" dxfId="0" operator="greaterThan">
      <formula>550</formula>
    </cfRule>
  </conditionalFormatting>
  <conditionalFormatting sqref="R84">
    <cfRule type="cellIs" priority="36" dxfId="0" operator="greaterThan">
      <formula>550</formula>
    </cfRule>
  </conditionalFormatting>
  <conditionalFormatting sqref="R85">
    <cfRule type="cellIs" priority="35" dxfId="0" operator="greaterThan">
      <formula>550</formula>
    </cfRule>
  </conditionalFormatting>
  <conditionalFormatting sqref="R91">
    <cfRule type="cellIs" priority="34" dxfId="0" operator="greaterThan">
      <formula>550</formula>
    </cfRule>
  </conditionalFormatting>
  <conditionalFormatting sqref="R94">
    <cfRule type="cellIs" priority="33" dxfId="0" operator="greaterThan">
      <formula>550</formula>
    </cfRule>
  </conditionalFormatting>
  <conditionalFormatting sqref="R95">
    <cfRule type="cellIs" priority="32" dxfId="0" operator="greaterThan">
      <formula>550</formula>
    </cfRule>
  </conditionalFormatting>
  <conditionalFormatting sqref="R95">
    <cfRule type="cellIs" priority="31" dxfId="0" operator="greaterThan">
      <formula>550</formula>
    </cfRule>
  </conditionalFormatting>
  <conditionalFormatting sqref="R96">
    <cfRule type="cellIs" priority="30" dxfId="0" operator="greaterThan">
      <formula>550</formula>
    </cfRule>
  </conditionalFormatting>
  <conditionalFormatting sqref="R97">
    <cfRule type="cellIs" priority="29" dxfId="0" operator="greaterThan">
      <formula>550</formula>
    </cfRule>
  </conditionalFormatting>
  <conditionalFormatting sqref="R98">
    <cfRule type="cellIs" priority="28" dxfId="0" operator="greaterThan">
      <formula>550</formula>
    </cfRule>
  </conditionalFormatting>
  <conditionalFormatting sqref="R99">
    <cfRule type="cellIs" priority="27" dxfId="0" operator="greaterThan">
      <formula>550</formula>
    </cfRule>
  </conditionalFormatting>
  <conditionalFormatting sqref="R100">
    <cfRule type="cellIs" priority="26" dxfId="0" operator="greaterThan">
      <formula>550</formula>
    </cfRule>
  </conditionalFormatting>
  <conditionalFormatting sqref="R101:R109">
    <cfRule type="cellIs" priority="25" dxfId="0" operator="greaterThan">
      <formula>550</formula>
    </cfRule>
  </conditionalFormatting>
  <conditionalFormatting sqref="R48">
    <cfRule type="cellIs" priority="24" dxfId="0" operator="greaterThan">
      <formula>660</formula>
    </cfRule>
  </conditionalFormatting>
  <conditionalFormatting sqref="R49">
    <cfRule type="cellIs" priority="23" dxfId="0" operator="greaterThan">
      <formula>660</formula>
    </cfRule>
  </conditionalFormatting>
  <conditionalFormatting sqref="R51">
    <cfRule type="cellIs" priority="22" dxfId="0" operator="greaterThan">
      <formula>660</formula>
    </cfRule>
  </conditionalFormatting>
  <conditionalFormatting sqref="R52">
    <cfRule type="cellIs" priority="21" dxfId="0" operator="greaterThan">
      <formula>660</formula>
    </cfRule>
  </conditionalFormatting>
  <conditionalFormatting sqref="R69">
    <cfRule type="cellIs" priority="20" dxfId="0" operator="greaterThan">
      <formula>660</formula>
    </cfRule>
  </conditionalFormatting>
  <conditionalFormatting sqref="R71">
    <cfRule type="cellIs" priority="19" dxfId="0" operator="greaterThan">
      <formula>660</formula>
    </cfRule>
  </conditionalFormatting>
  <conditionalFormatting sqref="R72">
    <cfRule type="cellIs" priority="18" dxfId="0" operator="greaterThan">
      <formula>660</formula>
    </cfRule>
  </conditionalFormatting>
  <conditionalFormatting sqref="R73">
    <cfRule type="cellIs" priority="17" dxfId="0" operator="greaterThan">
      <formula>660</formula>
    </cfRule>
  </conditionalFormatting>
  <conditionalFormatting sqref="R74">
    <cfRule type="cellIs" priority="16" dxfId="0" operator="greaterThan">
      <formula>660</formula>
    </cfRule>
  </conditionalFormatting>
  <conditionalFormatting sqref="R75">
    <cfRule type="cellIs" priority="15" dxfId="0" operator="greaterThan">
      <formula>660</formula>
    </cfRule>
  </conditionalFormatting>
  <conditionalFormatting sqref="R77">
    <cfRule type="cellIs" priority="14" dxfId="0" operator="greaterThan">
      <formula>990</formula>
    </cfRule>
  </conditionalFormatting>
  <conditionalFormatting sqref="R79">
    <cfRule type="cellIs" priority="12" dxfId="0" operator="greaterThan">
      <formula>220</formula>
    </cfRule>
  </conditionalFormatting>
  <conditionalFormatting sqref="R86">
    <cfRule type="cellIs" priority="11" dxfId="0" operator="greaterThan">
      <formula>385</formula>
    </cfRule>
  </conditionalFormatting>
  <conditionalFormatting sqref="R87">
    <cfRule type="cellIs" priority="10" dxfId="0" operator="greaterThan">
      <formula>385</formula>
    </cfRule>
  </conditionalFormatting>
  <conditionalFormatting sqref="R88">
    <cfRule type="cellIs" priority="9" dxfId="0" operator="greaterThan">
      <formula>385</formula>
    </cfRule>
  </conditionalFormatting>
  <conditionalFormatting sqref="R89">
    <cfRule type="cellIs" priority="8" dxfId="0" operator="greaterThan">
      <formula>385</formula>
    </cfRule>
  </conditionalFormatting>
  <conditionalFormatting sqref="R93">
    <cfRule type="cellIs" priority="7" dxfId="0" operator="greaterThan">
      <formula>385</formula>
    </cfRule>
  </conditionalFormatting>
  <conditionalFormatting sqref="R110">
    <cfRule type="cellIs" priority="6" dxfId="0" operator="greaterThan">
      <formula>1550</formula>
    </cfRule>
  </conditionalFormatting>
  <conditionalFormatting sqref="R111">
    <cfRule type="cellIs" priority="5" dxfId="0" operator="greaterThan">
      <formula>1710</formula>
    </cfRule>
  </conditionalFormatting>
  <conditionalFormatting sqref="R112">
    <cfRule type="cellIs" priority="4" dxfId="0" operator="greaterThan">
      <formula>470</formula>
    </cfRule>
  </conditionalFormatting>
  <conditionalFormatting sqref="R113">
    <cfRule type="cellIs" priority="3" dxfId="0" operator="greaterThan">
      <formula>1640</formula>
    </cfRule>
  </conditionalFormatting>
  <conditionalFormatting sqref="R108:R109">
    <cfRule type="cellIs" priority="2" dxfId="0" operator="greaterThan">
      <formula>110</formula>
    </cfRule>
  </conditionalFormatting>
  <conditionalFormatting sqref="R78">
    <cfRule type="cellIs" priority="1" dxfId="0" operator="greaterThan">
      <formula>330</formula>
    </cfRule>
  </conditionalFormatting>
  <printOptions/>
  <pageMargins left="0.7" right="0.7" top="0.3611111111111111" bottom="0.7738095238095238" header="0.3" footer="0.3"/>
  <pageSetup fitToHeight="0" fitToWidth="1" horizontalDpi="600" verticalDpi="600" orientation="landscape" paperSize="9" scale="50" r:id="rId1"/>
  <headerFooter>
    <oddFooter>&amp;LDokumentace zadávacího řízení CESOV0217 – příloha č. 3&amp;RStránka &amp;"-,Tučné"&amp;P&amp;"-,Obyčejné" z &amp;"-,Tučné"&amp;N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Lukáš Pruška</dc:creator>
  <cp:keywords/>
  <dc:description/>
  <cp:lastModifiedBy>Pavel Koukal</cp:lastModifiedBy>
  <cp:lastPrinted>2017-02-10T17:28:26Z</cp:lastPrinted>
  <dcterms:created xsi:type="dcterms:W3CDTF">2013-11-07T14:44:17Z</dcterms:created>
  <dcterms:modified xsi:type="dcterms:W3CDTF">2017-04-06T12:20:22Z</dcterms:modified>
  <cp:category/>
  <cp:version/>
  <cp:contentType/>
  <cp:contentStatus/>
</cp:coreProperties>
</file>